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Users\m_panchalo\Desktop\Revision MA\Primera revisión\MA SINNNN\"/>
    </mc:Choice>
  </mc:AlternateContent>
  <xr:revisionPtr revIDLastSave="0" documentId="8_{29926FF0-0DDD-4E8D-8AE5-7E3F31B2751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4" r:id="rId1"/>
  </sheets>
  <definedNames>
    <definedName name="_xlnm.Print_Area" localSheetId="0">PRESUPUESTO!$A$1:$F$134</definedName>
    <definedName name="_xlnm.Print_Titles" localSheetId="0">PRESUPUESTO!$1:$4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6" i="4" l="1"/>
  <c r="F122" i="4"/>
  <c r="F38" i="4" l="1"/>
  <c r="C38" i="4"/>
  <c r="D85" i="4" l="1"/>
  <c r="D81" i="4"/>
  <c r="D79" i="4"/>
  <c r="F22" i="4" l="1"/>
  <c r="F20" i="4"/>
  <c r="F18" i="4"/>
  <c r="F10" i="4"/>
  <c r="F9" i="4"/>
  <c r="F8" i="4"/>
  <c r="F7" i="4"/>
  <c r="F124" i="4" l="1"/>
  <c r="F25" i="4"/>
  <c r="F24" i="4"/>
  <c r="F23" i="4"/>
  <c r="F21" i="4"/>
  <c r="F19" i="4"/>
  <c r="F17" i="4"/>
  <c r="F16" i="4"/>
  <c r="F15" i="4"/>
  <c r="F14" i="4"/>
  <c r="F113" i="4"/>
  <c r="F120" i="4" l="1"/>
  <c r="F119" i="4"/>
  <c r="F118" i="4"/>
  <c r="F117" i="4"/>
  <c r="F116" i="4"/>
  <c r="F115" i="4"/>
  <c r="F114" i="4"/>
  <c r="C114" i="4"/>
  <c r="C115" i="4" s="1"/>
  <c r="C116" i="4" s="1"/>
  <c r="C117" i="4" s="1"/>
  <c r="C118" i="4" s="1"/>
  <c r="C119" i="4" s="1"/>
  <c r="C120" i="4" s="1"/>
  <c r="F121" i="4"/>
  <c r="F112" i="4"/>
  <c r="F111" i="4"/>
  <c r="F110" i="4"/>
  <c r="F109" i="4"/>
  <c r="F108" i="4"/>
  <c r="F103" i="4"/>
  <c r="F104" i="4"/>
  <c r="D102" i="4"/>
  <c r="F102" i="4" s="1"/>
  <c r="F101" i="4"/>
  <c r="F92" i="4" l="1"/>
  <c r="F91" i="4"/>
  <c r="F84" i="4"/>
  <c r="F83" i="4"/>
  <c r="F82" i="4"/>
  <c r="F81" i="4"/>
  <c r="C81" i="4"/>
  <c r="C82" i="4" s="1"/>
  <c r="C83" i="4" s="1"/>
  <c r="C84" i="4" s="1"/>
  <c r="F74" i="4"/>
  <c r="F73" i="4"/>
  <c r="C73" i="4"/>
  <c r="C74" i="4" s="1"/>
  <c r="F72" i="4"/>
  <c r="F93" i="4" l="1"/>
  <c r="C9" i="4"/>
  <c r="F66" i="4"/>
  <c r="F65" i="4"/>
  <c r="F64" i="4"/>
  <c r="F67" i="4"/>
  <c r="F55" i="4"/>
  <c r="F56" i="4"/>
  <c r="F52" i="4" l="1"/>
  <c r="F30" i="4"/>
  <c r="F31" i="4"/>
  <c r="F29" i="4"/>
  <c r="C29" i="4"/>
  <c r="C30" i="4" s="1"/>
  <c r="F28" i="4"/>
  <c r="F32" i="4" l="1"/>
  <c r="F43" i="4"/>
  <c r="F44" i="4"/>
  <c r="F45" i="4"/>
  <c r="F46" i="4"/>
  <c r="F47" i="4"/>
  <c r="F105" i="4" l="1"/>
  <c r="F97" i="4"/>
  <c r="F62" i="4" l="1"/>
  <c r="F63" i="4" l="1"/>
  <c r="F100" i="4" l="1"/>
  <c r="F49" i="4" l="1"/>
  <c r="F78" i="4" l="1"/>
  <c r="F76" i="4" l="1"/>
  <c r="F54" i="4" l="1"/>
  <c r="F99" i="4"/>
  <c r="F79" i="4"/>
  <c r="F80" i="4"/>
  <c r="F61" i="4"/>
  <c r="F88" i="4" l="1"/>
  <c r="F89" i="4" s="1"/>
  <c r="F37" i="4"/>
  <c r="F39" i="4"/>
  <c r="F85" i="4"/>
  <c r="F96" i="4"/>
  <c r="F50" i="4"/>
  <c r="F60" i="4"/>
  <c r="F51" i="4"/>
  <c r="F59" i="4"/>
  <c r="F75" i="4"/>
  <c r="F53" i="4"/>
  <c r="F71" i="4"/>
  <c r="F86" i="4" l="1"/>
  <c r="F11" i="4"/>
  <c r="F98" i="4"/>
  <c r="F123" i="4" s="1"/>
  <c r="F35" i="4"/>
  <c r="F34" i="4"/>
  <c r="F36" i="4"/>
  <c r="F13" i="4"/>
  <c r="F26" i="4" s="1"/>
  <c r="F40" i="4" l="1"/>
  <c r="F57" i="4"/>
  <c r="F68" i="4" s="1"/>
  <c r="F126" i="4" l="1"/>
  <c r="F128" i="4" l="1"/>
  <c r="F127" i="4" l="1"/>
  <c r="F129" i="4"/>
  <c r="F130" i="4" s="1"/>
  <c r="F131" i="4" l="1"/>
  <c r="F132" i="4" s="1"/>
</calcChain>
</file>

<file path=xl/sharedStrings.xml><?xml version="1.0" encoding="utf-8"?>
<sst xmlns="http://schemas.openxmlformats.org/spreadsheetml/2006/main" count="285" uniqueCount="215">
  <si>
    <t>DESCRIPCIÓN</t>
  </si>
  <si>
    <t>PRELIMINARES</t>
  </si>
  <si>
    <t>M^2</t>
  </si>
  <si>
    <t>M^3</t>
  </si>
  <si>
    <t>ESTRUCTURAS EN CONCRETO</t>
  </si>
  <si>
    <t xml:space="preserve">ACERO </t>
  </si>
  <si>
    <t>KG</t>
  </si>
  <si>
    <t>MAMPOSTERÍA Y PISOS</t>
  </si>
  <si>
    <t>ML</t>
  </si>
  <si>
    <t>COMPONENTE HIDRAULICO</t>
  </si>
  <si>
    <t>INSTALACIONES HIDROSANITARIAS</t>
  </si>
  <si>
    <t>5,1,1</t>
  </si>
  <si>
    <t>5,1,2</t>
  </si>
  <si>
    <t>5,1,4</t>
  </si>
  <si>
    <t>UN</t>
  </si>
  <si>
    <t xml:space="preserve">DESAGUES E INST. SANITARIAS </t>
  </si>
  <si>
    <t>5,2,1</t>
  </si>
  <si>
    <t>5,2,2</t>
  </si>
  <si>
    <t>5,2,3</t>
  </si>
  <si>
    <t>5,2,4</t>
  </si>
  <si>
    <t>5,2,5</t>
  </si>
  <si>
    <t>5,2,6</t>
  </si>
  <si>
    <t>APARATOS SANITARIOS</t>
  </si>
  <si>
    <t>5,3,1</t>
  </si>
  <si>
    <t>5,3,3</t>
  </si>
  <si>
    <t>CARPINTERIA Y ACABADOS</t>
  </si>
  <si>
    <t>CARPINTERÍA</t>
  </si>
  <si>
    <t>5,1,3</t>
  </si>
  <si>
    <t>ACABADOS</t>
  </si>
  <si>
    <t>CUBIERTAS</t>
  </si>
  <si>
    <t>ASEO GENERAL</t>
  </si>
  <si>
    <t>GLOBAL</t>
  </si>
  <si>
    <t>UNIDAD</t>
  </si>
  <si>
    <t>CANTIDAD</t>
  </si>
  <si>
    <t>ITEM</t>
  </si>
  <si>
    <t>VR. UNITARIO</t>
  </si>
  <si>
    <t>VR. TOTAL</t>
  </si>
  <si>
    <t>SUBTOTAL PRELIMINARES</t>
  </si>
  <si>
    <t>SUBTOTAL ESTRUCTURAS EN CONCRETO</t>
  </si>
  <si>
    <t>SUBTOTAL ACERO</t>
  </si>
  <si>
    <t>SUBTOTAL MAMPOSTERÍA Y ACABADOS</t>
  </si>
  <si>
    <t>SUBTOTAL CARPINTERÍA Y ACABADOS</t>
  </si>
  <si>
    <t>SUBTOTAL CUBIERTA</t>
  </si>
  <si>
    <t>SUBTOTAL COMPONENTE ELÉCTRICO</t>
  </si>
  <si>
    <t>VALOR COSTO DIRECTO</t>
  </si>
  <si>
    <t xml:space="preserve">VALOR TOTAL </t>
  </si>
  <si>
    <t>5,2,7</t>
  </si>
  <si>
    <t>5,2,8</t>
  </si>
  <si>
    <t>5,3,2</t>
  </si>
  <si>
    <t>VALOR AIU</t>
  </si>
  <si>
    <t>ADMINISTRACION</t>
  </si>
  <si>
    <t>IMPREVISTOS</t>
  </si>
  <si>
    <t>UTILIDAD</t>
  </si>
  <si>
    <t>6,1,1</t>
  </si>
  <si>
    <t>6,1,2</t>
  </si>
  <si>
    <t>6,1,3</t>
  </si>
  <si>
    <t>6,2,1</t>
  </si>
  <si>
    <t>6,2,2</t>
  </si>
  <si>
    <t>6,2,3</t>
  </si>
  <si>
    <t>6,2,4</t>
  </si>
  <si>
    <t>5,2,9</t>
  </si>
  <si>
    <t>2.10</t>
  </si>
  <si>
    <t>5,1,5</t>
  </si>
  <si>
    <t>5,3,4</t>
  </si>
  <si>
    <t>5,3,5</t>
  </si>
  <si>
    <t>IVA SOBRE LA UTILIDAD</t>
  </si>
  <si>
    <t>5,3,6</t>
  </si>
  <si>
    <t>VIGA AEREA 0.30 X 0.30 M, CONCRETO 20.7 MPA (3000 PSI) INCLUYE REFUERZO 4D5/8+F3/8C/0.15</t>
  </si>
  <si>
    <t>PLACA FACIL BLOQUELON</t>
  </si>
  <si>
    <t>ALFAJIA 20.7 MPa (3000 PSI) A=0.25 M, H=0.07 M, 2D1/2+F3/8</t>
  </si>
  <si>
    <t>MESON 20.7 MPa (3000 PSI) GRAN PULIDO E=0.07 M, A=0.65 M D=1/2"</t>
  </si>
  <si>
    <t>MESON EN ACERO INOXIDABLE - INCLUYE LAVAPLATOS, A=0.65 M - L= 4.88M</t>
  </si>
  <si>
    <t>UND</t>
  </si>
  <si>
    <t>SUMINISTRO, FIGURADO Y AMARRE ACERO DE REFUERZO FY=4200 MPa (4200 KG/CM2, G60)</t>
  </si>
  <si>
    <t>ACERO ESTRUCTURAL ASTM A-500 G.C., (INCLUYE SUMINISTRO MONTAJE Y PINTURA)</t>
  </si>
  <si>
    <t>ACERO ESTRUCTURAL T ASTM A36 INCLUYE SUMINISTRO MONTAJE Y PINTURA)</t>
  </si>
  <si>
    <t>CAJA INSPECCION 80X0.80X0.70 M 20.7 MPA, (3000 PSI) E=0.10 M, FERERENCIAf 3/8" C/0.15 M</t>
  </si>
  <si>
    <t>PLACA CONTRAPISO E=0.12 M, 20.7 MPA (3000 PSI) INCLUYE MALLA ELECTROSOLDADA</t>
  </si>
  <si>
    <t>RELLENO MAT.TAM MAX 2", INCLUYE COMPACT MANUAL (5 km)</t>
  </si>
  <si>
    <t>SUMINISTRO E INSTALACIÓN BARANDA TUBERÍA A.N. PESADO 2" INCLUYE 3 HOR CADA 0.36 M VT CD 1.5 M</t>
  </si>
  <si>
    <t>SUMINISTRO E INSTALACIÓN VENTANA ALUMINIO CORRREDIZO, CON VIDRIO 4 MM</t>
  </si>
  <si>
    <t>SUMINISTRO E INSTALACIÓN CELOSIA ALUMINIO</t>
  </si>
  <si>
    <t>AFINADO PISOS MORTERO 1:4, E=35 MM, INCLUYE PINTURA</t>
  </si>
  <si>
    <t>PINTURA VINILO TIPO 1 S/MURO (ALTA CALIDAD)</t>
  </si>
  <si>
    <t>IMPERMEABILIZACION MANTO 500 XT FIBERGLASS 2.8 MM O SIMILAR</t>
  </si>
  <si>
    <t>PINTURA EPOXICA 3 MANOS</t>
  </si>
  <si>
    <t>PAÑETE MUROS INTERIORES MORT 1:4 INCLUYE FILOS Y DILATACIONES</t>
  </si>
  <si>
    <t>OBRAS EXTERIORES</t>
  </si>
  <si>
    <t>ANDEN CONCRETO 20,7MPA(3000 PSI) E=0.10MTS</t>
  </si>
  <si>
    <t>RED ELÉCTRICA</t>
  </si>
  <si>
    <t>RED DE MEDIA TENSIÓN</t>
  </si>
  <si>
    <t>LOCALIZACION Y REPLANTEO RED ELECTRICA</t>
  </si>
  <si>
    <t>KM</t>
  </si>
  <si>
    <t>SUMINISTRO E INSTALACION ESTRUCTURA LA 464</t>
  </si>
  <si>
    <t>SUMINISTRO E INSTALACIÓN ESTRUCTURA 711. INCLUYE PARARAYOS Y CORTA CIRCUITOS</t>
  </si>
  <si>
    <t>SUMINISTRO E INSTALACIÓN TRANSFORMADOR TRIFASICO DE 15 KVA</t>
  </si>
  <si>
    <t>SUMINISTRO E INSTALACION MALLA TIERRA, CABLE 2/0, 4 VARILLAS CW Y CAJAS DE INSPECCION (SEGUN DISEÑO)</t>
  </si>
  <si>
    <t>SUMINISTRO E INSTALACION RED DE APANTALLAMIENTO INCLUYE VARILLAS CW, BAJANTES Y CAJAS DE INSPECCION</t>
  </si>
  <si>
    <t>ACOMETIDA GENERAL</t>
  </si>
  <si>
    <t>PUNTO PARA SALIDA TOMA CORRIENTE DOBLE CON POLO A TIERRA</t>
  </si>
  <si>
    <t>PUNTO PARA SALIDA TOMA BIFASICO (2No 10+ 1No 14), L=10M</t>
  </si>
  <si>
    <t>PUNTO PARA SALIDA TOMA TRIFÁSICA</t>
  </si>
  <si>
    <t>PUNTO PARA SALIDA DE LAMPARA 110 V L= 6M TUBERIA EMT</t>
  </si>
  <si>
    <t>SUMINISTRO E INSTALACION DE LUMINARIA LED DE 100 W CON ACCESORIOS PARA INSTALACION EN TECHO</t>
  </si>
  <si>
    <t>SUMINISTRO E INSTALACION DE REFLECTORES LED DE 50W PARA FACHADA</t>
  </si>
  <si>
    <t>SUMINISTRO E INSTALACION TIPO PLAFON LED</t>
  </si>
  <si>
    <t>CONCRETO VIGA CIMENTACION 0.30X0.30, 20.7 MPa (3000 PSI) INCLUYE REFUERZO 6D=5/8+F3/8c/0.10</t>
  </si>
  <si>
    <t>LOCALIZACIÓN Y REPLANTEO</t>
  </si>
  <si>
    <t>CONCRETO PARA ZAPATAS 20,7 MPA (NO INCLUYE ACERO - CONCRETO 3000 PSI)</t>
  </si>
  <si>
    <t>SUMINISTRO E INSTALACIÓN ACOMETIDA 8" A 6" TUB NOVAFORT (INCLUYE ACCESORIOS)</t>
  </si>
  <si>
    <t>SUMINISTRO E INSTALACIÓN TUBERIA SANITARIA D=4" RED INT EXT PVC  (INCLUYE ACCESORIOS)</t>
  </si>
  <si>
    <t>SUMINISTRO E INSTALACIÓN TUBERIA SANITARIA D=2" RED INT EXT PVC  (INCLUYE ACCESORIOS)</t>
  </si>
  <si>
    <t>SUMINISTRO E INSTALACIÓN TUBERIA SANITARIA D=3" RED INT EXT PVC  (INCLUYE ACCESORIOS)</t>
  </si>
  <si>
    <t>SUMINISTRO E INSTALACIÓN CODO SALIDA EN PVC D=2" DESAGUE</t>
  </si>
  <si>
    <t>SUMINISTRO E INSTALACIÓN CODO SALIDA EN PVC D=4" DESAGUE</t>
  </si>
  <si>
    <t>SUMINISTRO E INSTALACIÓN CODO SALIDA EN PVC D=3" DESAGUE</t>
  </si>
  <si>
    <t>SUMINISTRO E INSTALACIÓN LAVAMANOS TIPO CORONA O SIMILAR (INCLUYE GRIFERÍA Y ACCESORIOS - INDIVIDUAL)</t>
  </si>
  <si>
    <t>SUMINISTRO E INSTALACIÓN JUEGO INCRUSTACIONES COLOR BLANCO</t>
  </si>
  <si>
    <t>SUMINISTRO E INSTALACIÓN LAVABOTAS EN ACERO INOXIDABLE</t>
  </si>
  <si>
    <t>SUMINISTRO E INSTALACIÓN ESPEJO 4MM</t>
  </si>
  <si>
    <t>SUMINISTRO E INSTALACIÓN REJILLA PLANA 4" METALICA</t>
  </si>
  <si>
    <t>DEMOLICION CONCRETO SIMPLE (INCLUYE  CARGUE MANUAL Y RETIRO ESCOMBROS 5 KM)</t>
  </si>
  <si>
    <t>EXCAVACION MANUAL EN CONGLOMERADO SECO (INCLUYE CARGUE MANUAL Y RETIRO DE ESCOMBROS 5 KM)</t>
  </si>
  <si>
    <t>CONCRETO PARA COLUMNAS 0,30x0,30 (INCLUYE ACERO - CONCRETO 3000 PSI) 20.7 MPA 6D=5/8+F3/8C/0.15</t>
  </si>
  <si>
    <t>PLACA CONTRAPISO E=0.07 m, 20.7 MPA (3000 PSI) INCLUYE MALLA ELECTROSOLDADA</t>
  </si>
  <si>
    <t>MURO EN BLOQUE FLEXA No. 4 0.10X0.20X0.30 M (MORTERO TIPO S 1:3)</t>
  </si>
  <si>
    <t>PISO EN CERAMICA LISO 0.32 X 0.32 LINEA FORTALEZA O SIMILIAR</t>
  </si>
  <si>
    <t>PORCELANA ESTAMPADA BLANCA MEDITERRANEO 0.20X0.20 (ALFA) O SIMILAR</t>
  </si>
  <si>
    <t>GUARDAESCOBA BALDOSA LINEA MATIZ O SIMILAR</t>
  </si>
  <si>
    <t>SUMINISTRO E INSTALACIÓN RED DE DISTRIBUCION E IMPULSION D= 1/2" PVC</t>
  </si>
  <si>
    <t xml:space="preserve">SUMINISTRO E INSTALACIÓN RED DE DISTRIBUCION E IMPULSION D= 1-1/2" PVC </t>
  </si>
  <si>
    <t>SUMINISTRO E INSTALACIÓN TANQUE AGUA 1000 LT PVC INCL CONEXION 1" - 1/2"</t>
  </si>
  <si>
    <t>SUMINISTRO E INSTALACIÓN VALVULA DE CORTINA 1/2" RED-WHITE (250 PSI)</t>
  </si>
  <si>
    <t>SUMINISTRO E INSTALACIÓN LLAVE TERMINAL 1/2" TIPO PESADO GRIVAL O SIMILAR</t>
  </si>
  <si>
    <t>SUMINISTRO E INSTALACIÓN SANITARIO CON TANQUE (ACUACER O SIMILIAR - INCLUYE ACOPLES, GRIFERÍA, FLOTADOR)</t>
  </si>
  <si>
    <t>SUMINISTRO E INSTALACIÓN LAVAMANOS DE PEDAL EN ACERO INOXIDABLE (INCLUYE GRIFERÍA Y ACCESORIOS)</t>
  </si>
  <si>
    <t>SUMINISTRO E INSTALACIÓN LAVAPLATOS EN ACERO INOXIDABLE 1.20 X 0.60 (INCLUYE GRIFERÍA Y ACCESORIOS PARA SU CORRECTO FUNCIONAMIENTO)</t>
  </si>
  <si>
    <t>ORINAL GOTTA BLANCO O SIMILAR (INCLUYE GRIFERIA ANTIVANDALICA TIPO CORONA O SIMILAR)</t>
  </si>
  <si>
    <t>SUMINISTRO E INSTALACIÓN PUERTA ALUMINIO SISTEMA BISAGRA, CON VIDRIO 4 MM, INCLUYE CERRADURA</t>
  </si>
  <si>
    <t>SUMINISTRO E INSTALACIÓN PUERTA EN VIDRIO TEMPLADO DE 10 MM, INCLUYE CERRADURA, MANIJA, PIVOTE</t>
  </si>
  <si>
    <t>SUMINISTRO E INSTALACIÓN PORTON EN LAMINA COLD ROLLED Y TUBERIA AGUAS NEGRAS EN 2" 5.37 X 4.74</t>
  </si>
  <si>
    <t>PAÑETE MURO EXTERIOR Y CULATAS MORT 1:4 IMPERMEABILIZADO INCLUYE FILOS Y DILATACIONES</t>
  </si>
  <si>
    <t>CIELO RASO PLACA SUPERBOARD 6 MM INCLUYE MASILLA Y PINTURA</t>
  </si>
  <si>
    <t>SUMINISTRO E INSTALACIÓN CUBIERTA EN TEJA METALICA TERMOACUSTICA TIPO TECHOLINE O SIMILAR, NO INCLUYE ESTRUCTURA</t>
  </si>
  <si>
    <t>BORDILLO PREFABRICADO BLOQUE TIPO CEMENTO A-80</t>
  </si>
  <si>
    <t>SUMINISTRO E INSTALACION POSTE DE CONCRETO 12 M x 510 KG LINEA</t>
  </si>
  <si>
    <t>SUMINISTRO E INSTALACION POSTE DE CONCRETO 12 M x 1050 KG REFORZADO</t>
  </si>
  <si>
    <t>SUMINISTRO E INSTALACION TEMPLETE DIRECTO A TIERRA MEDIA TENSION</t>
  </si>
  <si>
    <t>SUMINISTRO E INSTALACION CABLE SEMIAISLADO 3 NO. 2 PARA RED COMPACTA EN 15 KV</t>
  </si>
  <si>
    <t>SUMINISTRO E INSTALACION ACOMETIDA GENERAL TRIFASICA</t>
  </si>
  <si>
    <t>SUMINISTRO E INSTALACION ACOMETIDA PARCIAL 3XNo. 8 + 8N +12T</t>
  </si>
  <si>
    <t>SUMINISTRO E INSTALACION TABLERO DE CONTROL DE ALUMBRADO</t>
  </si>
  <si>
    <t>SUMINISTRO E INSTALACION CAJA DE INSPECCIÓN TIPO CS 274 - AP 274, INCLUYE TAPA EN MARCO METALICO</t>
  </si>
  <si>
    <t>SUMINISTRO E INSTALACION ILUMINACION DE EMERGENCIA CON CAPACIDAD DE 2 HORAS MINIMA DE CARGA DE 32W</t>
  </si>
  <si>
    <t>SUMINISTRO E INSTALACION TABLERO PARCIAL 8 CIRCUITOS. INCLUYE BREAKER</t>
  </si>
  <si>
    <t>SUMINISTRO E INSTALACION TABLERO PARCIAL 24 CIRCUITOS. INCLUYE BREAKER</t>
  </si>
  <si>
    <t>SUBTOTAL COMPONENTE HIDRÁULICO</t>
  </si>
  <si>
    <t>CONCRETO SIMPLE DE LIMPIEZA 13.8 MPa (2000 PSI, SOLADO)</t>
  </si>
  <si>
    <t>CONCRETO ESCALERA 20.7 MPA (3000 PSI) IMPERMEABILIZADO. INCLUYE REFUERZO</t>
  </si>
  <si>
    <t>CONCRETO PARA VIGA CANAL 20,7 MPA  (INCLUYE ACERO - CONCRETO 3000 PSI) IMPERMEABILIZADO</t>
  </si>
  <si>
    <t>SUMINISTRO E INSTALACION CORREA PERFIL C PHR 203X67X19 (1.20 MM) CALIBRE 12</t>
  </si>
  <si>
    <t>2.11</t>
  </si>
  <si>
    <t>2.12</t>
  </si>
  <si>
    <t>2.13</t>
  </si>
  <si>
    <t>2.14</t>
  </si>
  <si>
    <t>3.1</t>
  </si>
  <si>
    <t>3.2</t>
  </si>
  <si>
    <t>3.3</t>
  </si>
  <si>
    <t>3.4</t>
  </si>
  <si>
    <t>5,3,7</t>
  </si>
  <si>
    <t>5,3,8</t>
  </si>
  <si>
    <t>5,3,9</t>
  </si>
  <si>
    <t>6,1,4</t>
  </si>
  <si>
    <t>6,1,5</t>
  </si>
  <si>
    <t>6,1,6</t>
  </si>
  <si>
    <t>6,2,5</t>
  </si>
  <si>
    <t>6,2,6</t>
  </si>
  <si>
    <t>6,2,7</t>
  </si>
  <si>
    <t>6,2,8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</si>
  <si>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</si>
  <si>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</si>
  <si>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</si>
  <si>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</si>
  <si>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</si>
  <si>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</si>
  <si>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</si>
  <si>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</si>
  <si>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</si>
  <si>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</si>
  <si>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</si>
  <si>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</si>
  <si>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</si>
  <si>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</si>
  <si>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</si>
  <si>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</si>
  <si>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</si>
  <si>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</si>
  <si>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</si>
  <si>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</si>
  <si>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</si>
  <si>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</si>
  <si>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</si>
  <si>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</si>
  <si>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</si>
  <si>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PINTURA VINILO TIPO KORAZA  O SIMILAR EXTERIOR 3 MANOS</t>
  </si>
  <si>
    <t>ESTUCO PLÁSTICO INCLUYE FILOS Y DILATACIONES</t>
  </si>
  <si>
    <t>Sección 7: Formulario de Oferta Económica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</si>
  <si>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</si>
  <si>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t>PRESUPUESTO PARA CONSTRUCCIÓN DE CENTRO DE ACOPIO DE CACAO EN PUERTO RICO</t>
  </si>
  <si>
    <t>PINTURA PARA PISO EPÓXICO A DOS MANOS</t>
  </si>
  <si>
    <t>SUMINISTRO E INSTALACIÓN BAJANTE AGUAS LLUVIAS TIPO AMAZONAS PVC O SIMILAR</t>
  </si>
  <si>
    <t>9.2.15</t>
  </si>
  <si>
    <t>9.1.11</t>
  </si>
  <si>
    <t>CERTIFICACIÓN RETIE ACOMETIDA EXTERNA</t>
  </si>
  <si>
    <t>CERTIFICACIÓN RETIE ACOMETIDA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</si>
</sst>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&quot;$&quot;* #,##0_-;\-&quot;$&quot;* #,##0_-;_-&quot;$&quot;* &quot;-&quot;??_-;_-@"/>
    <numFmt numFmtId="166" formatCode="_-[$$-240A]* #,##0_-;\-[$$-240A]* #,##0_-;_-[$$-240A]* &quot;-&quot;??_-;_-@"/>
    <numFmt numFmtId="167" formatCode="_-&quot;$&quot;* #,##0_-;\-&quot;$&quot;* #,##0_-;_-&quot;$&quot;* &quot;-&quot;??_-;_-@_-"/>
    <numFmt numFmtId="168" formatCode="_-* #,##0.00\ _€_-;\-* #,##0.00\ _€_-;_-* &quot;-&quot;??\ _€_-;_-@_-"/>
  </numFmts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204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6" fillId="0" borderId="0"/>
  </cellStyleXfs>
  <cellXfs count="86"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165" fontId="7" fillId="0" borderId="0" xfId="0" applyNumberFormat="1" applyFont="1" applyFill="1" applyAlignment="1">
      <alignment vertical="center"/>
    </xf>
    <xf numFmtId="165" fontId="3" fillId="0" borderId="1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left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9" fontId="4" fillId="0" borderId="9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vertical="center"/>
    </xf>
    <xf numFmtId="9" fontId="4" fillId="0" borderId="9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vertical="center"/>
    </xf>
    <xf numFmtId="166" fontId="9" fillId="0" borderId="9" xfId="0" applyNumberFormat="1" applyFont="1" applyBorder="1" applyAlignment="1">
      <alignment vertical="center"/>
    </xf>
    <xf numFmtId="166" fontId="9" fillId="2" borderId="1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166" fontId="9" fillId="4" borderId="14" xfId="0" applyNumberFormat="1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165" fontId="4" fillId="5" borderId="9" xfId="0" applyNumberFormat="1" applyFont="1" applyFill="1" applyBorder="1" applyAlignment="1">
      <alignment horizontal="center" vertical="center"/>
    </xf>
    <xf numFmtId="165" fontId="4" fillId="5" borderId="1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horizontal="center" vertical="center"/>
    </xf>
    <xf numFmtId="2" fontId="7" fillId="5" borderId="9" xfId="0" applyNumberFormat="1" applyFont="1" applyFill="1" applyBorder="1" applyAlignment="1">
      <alignment horizontal="center" vertical="center"/>
    </xf>
    <xf numFmtId="165" fontId="7" fillId="5" borderId="9" xfId="0" applyNumberFormat="1" applyFont="1" applyFill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5" borderId="9" xfId="0" applyFont="1" applyFill="1" applyBorder="1" applyAlignment="1">
      <alignment horizontal="left" vertical="center" wrapText="1"/>
    </xf>
    <xf numFmtId="167" fontId="4" fillId="5" borderId="9" xfId="1" applyNumberFormat="1" applyFont="1" applyFill="1" applyBorder="1" applyAlignment="1">
      <alignment vertical="center"/>
    </xf>
    <xf numFmtId="167" fontId="4" fillId="5" borderId="1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9" fillId="4" borderId="12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4" fillId="3" borderId="4" xfId="5" applyFont="1" applyFill="1" applyBorder="1" applyAlignment="1">
      <alignment horizontal="center" vertical="center"/>
    </xf>
    <xf numFmtId="0" fontId="4" fillId="3" borderId="0" xfId="5" applyFont="1" applyFill="1" applyBorder="1" applyAlignment="1">
      <alignment horizontal="center" vertical="center"/>
    </xf>
    <xf numFmtId="0" fontId="4" fillId="3" borderId="5" xfId="5" applyFont="1" applyFill="1" applyBorder="1" applyAlignment="1">
      <alignment horizontal="center" vertical="center"/>
    </xf>
    <xf numFmtId="0" fontId="8" fillId="0" borderId="6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left" vertical="center"/>
    </xf>
  </cellXfs>
  <cellStyles count="6">
    <cellStyle name="Millares 2" xfId="3" xr:uid="{00000000-0005-0000-0000-000000000000}"/>
    <cellStyle name="Moneda" xfId="1" builtinId="4"/>
    <cellStyle name="Normal" xfId="0" builtinId="0"/>
    <cellStyle name="Normal 2 2" xfId="5" xr:uid="{D4030575-9BC5-466C-9056-54F67C766C42}"/>
    <cellStyle name="Normal 3" xfId="4" xr:uid="{61F1E7E9-BD58-44EE-B248-C8BB946EE6CC}"/>
    <cellStyle name="Normal 3 3 3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6"/>
  <sheetViews>
    <sheetView tabSelected="1" view="pageBreakPreview" zoomScaleNormal="100" zoomScaleSheetLayoutView="100" workbookViewId="0">
      <selection sqref="A1:F1"/>
    </sheetView>
  </sheetViews>
  <sheetFormatPr baseColWidth="10" defaultColWidth="12.5703125" defaultRowHeight="15" customHeight="1" x14ac:dyDescent="0.25"/>
  <cols>
    <col min="1" max="1" width="7.28515625" style="30" customWidth="1"/>
    <col min="2" max="2" width="64.140625" style="1" customWidth="1"/>
    <col min="3" max="3" width="9.28515625" style="1" customWidth="1"/>
    <col min="4" max="4" width="13.7109375" style="31" customWidth="1"/>
    <col min="5" max="5" width="13.5703125" style="1" customWidth="1"/>
    <col min="6" max="6" width="18.42578125" style="1" customWidth="1"/>
    <col min="7" max="7" width="22" style="1" customWidth="1"/>
    <col min="8" max="16384" width="12.5703125" style="1"/>
  </cols>
  <sheetData>
    <row r="1" spans="1:6" ht="15" customHeight="1" x14ac:dyDescent="0.25">
      <c r="A1" s="59" t="s">
        <v>206</v>
      </c>
      <c r="B1" s="60"/>
      <c r="C1" s="60"/>
      <c r="D1" s="60"/>
      <c r="E1" s="60"/>
      <c r="F1" s="61"/>
    </row>
    <row r="2" spans="1:6" ht="15" customHeight="1" x14ac:dyDescent="0.25">
      <c r="A2" s="62"/>
      <c r="B2" s="63"/>
      <c r="C2" s="63"/>
      <c r="D2" s="63"/>
      <c r="E2" s="63"/>
      <c r="F2" s="64"/>
    </row>
    <row r="3" spans="1:6" ht="108.75" customHeight="1" thickBot="1" x14ac:dyDescent="0.3">
      <c r="A3" s="65" t="s">
        <v>207</v>
      </c>
      <c r="B3" s="66"/>
      <c r="C3" s="66"/>
      <c r="D3" s="66"/>
      <c r="E3" s="66"/>
      <c r="F3" s="67"/>
    </row>
    <row r="4" spans="1:6" s="2" customFormat="1" ht="25.5" customHeight="1" x14ac:dyDescent="0.25">
      <c r="A4" s="72" t="s">
        <v>208</v>
      </c>
      <c r="B4" s="73"/>
      <c r="C4" s="73"/>
      <c r="D4" s="73"/>
      <c r="E4" s="73"/>
      <c r="F4" s="74"/>
    </row>
    <row r="5" spans="1:6" s="2" customFormat="1" ht="31.5" x14ac:dyDescent="0.25">
      <c r="A5" s="33" t="s">
        <v>34</v>
      </c>
      <c r="B5" s="34" t="s">
        <v>0</v>
      </c>
      <c r="C5" s="34" t="s">
        <v>32</v>
      </c>
      <c r="D5" s="35" t="s">
        <v>33</v>
      </c>
      <c r="E5" s="34" t="s">
        <v>35</v>
      </c>
      <c r="F5" s="36" t="s">
        <v>36</v>
      </c>
    </row>
    <row r="6" spans="1:6" s="2" customFormat="1" ht="18" customHeight="1" x14ac:dyDescent="0.25">
      <c r="A6" s="3">
        <v>1</v>
      </c>
      <c r="B6" s="68" t="s">
        <v>1</v>
      </c>
      <c r="C6" s="69"/>
      <c r="D6" s="69"/>
      <c r="E6" s="69"/>
      <c r="F6" s="70"/>
    </row>
    <row r="7" spans="1:6" s="2" customFormat="1" ht="18" customHeight="1" x14ac:dyDescent="0.25">
      <c r="A7" s="3">
        <v>1.1000000000000001</v>
      </c>
      <c r="B7" s="4" t="s">
        <v>107</v>
      </c>
      <c r="C7" s="5" t="s">
        <v>2</v>
      </c>
      <c r="D7" s="37">
        <v>282.35000000000002</v>
      </c>
      <c r="E7" s="7"/>
      <c r="F7" s="8">
        <f>+E7*D7</f>
        <v>0</v>
      </c>
    </row>
    <row r="8" spans="1:6" s="2" customFormat="1" ht="31.5" x14ac:dyDescent="0.25">
      <c r="A8" s="3">
        <v>1.2</v>
      </c>
      <c r="B8" s="9" t="s">
        <v>121</v>
      </c>
      <c r="C8" s="5" t="s">
        <v>3</v>
      </c>
      <c r="D8" s="37">
        <v>13.86</v>
      </c>
      <c r="E8" s="7"/>
      <c r="F8" s="8">
        <f>+E8*D8</f>
        <v>0</v>
      </c>
    </row>
    <row r="9" spans="1:6" s="2" customFormat="1" ht="18.95" customHeight="1" x14ac:dyDescent="0.25">
      <c r="A9" s="3">
        <v>1.3</v>
      </c>
      <c r="B9" s="9" t="s">
        <v>78</v>
      </c>
      <c r="C9" s="5" t="str">
        <f>+C8</f>
        <v>M^3</v>
      </c>
      <c r="D9" s="37">
        <v>44</v>
      </c>
      <c r="E9" s="7"/>
      <c r="F9" s="8">
        <f>+E9*D9</f>
        <v>0</v>
      </c>
    </row>
    <row r="10" spans="1:6" s="2" customFormat="1" ht="31.5" x14ac:dyDescent="0.25">
      <c r="A10" s="3">
        <v>1.4</v>
      </c>
      <c r="B10" s="10" t="s">
        <v>122</v>
      </c>
      <c r="C10" s="5" t="s">
        <v>3</v>
      </c>
      <c r="D10" s="37">
        <v>37</v>
      </c>
      <c r="E10" s="7"/>
      <c r="F10" s="8">
        <f>+E10*D10</f>
        <v>0</v>
      </c>
    </row>
    <row r="11" spans="1:6" s="2" customFormat="1" ht="18" customHeight="1" x14ac:dyDescent="0.25">
      <c r="A11" s="71" t="s">
        <v>37</v>
      </c>
      <c r="B11" s="69"/>
      <c r="C11" s="69"/>
      <c r="D11" s="69"/>
      <c r="E11" s="69"/>
      <c r="F11" s="12">
        <f>SUM(F7:F10)</f>
        <v>0</v>
      </c>
    </row>
    <row r="12" spans="1:6" s="2" customFormat="1" ht="18" customHeight="1" x14ac:dyDescent="0.25">
      <c r="A12" s="3">
        <v>2</v>
      </c>
      <c r="B12" s="68" t="s">
        <v>4</v>
      </c>
      <c r="C12" s="69"/>
      <c r="D12" s="69"/>
      <c r="E12" s="69"/>
      <c r="F12" s="70"/>
    </row>
    <row r="13" spans="1:6" s="2" customFormat="1" ht="29.45" customHeight="1" x14ac:dyDescent="0.25">
      <c r="A13" s="3">
        <v>2.1</v>
      </c>
      <c r="B13" s="10" t="s">
        <v>157</v>
      </c>
      <c r="C13" s="5" t="s">
        <v>3</v>
      </c>
      <c r="D13" s="37">
        <v>5.53</v>
      </c>
      <c r="E13" s="7"/>
      <c r="F13" s="8">
        <f t="shared" ref="F13:F25" si="0">+E13*D13</f>
        <v>0</v>
      </c>
    </row>
    <row r="14" spans="1:6" s="2" customFormat="1" ht="36" customHeight="1" x14ac:dyDescent="0.25">
      <c r="A14" s="3">
        <v>2.2000000000000002</v>
      </c>
      <c r="B14" s="10" t="s">
        <v>106</v>
      </c>
      <c r="C14" s="5" t="s">
        <v>8</v>
      </c>
      <c r="D14" s="37">
        <v>136.94999999999999</v>
      </c>
      <c r="E14" s="7"/>
      <c r="F14" s="8">
        <f t="shared" si="0"/>
        <v>0</v>
      </c>
    </row>
    <row r="15" spans="1:6" s="45" customFormat="1" ht="36" customHeight="1" x14ac:dyDescent="0.25">
      <c r="A15" s="39">
        <v>2.4</v>
      </c>
      <c r="B15" s="40" t="s">
        <v>123</v>
      </c>
      <c r="C15" s="41" t="s">
        <v>8</v>
      </c>
      <c r="D15" s="42">
        <v>127.57</v>
      </c>
      <c r="E15" s="43"/>
      <c r="F15" s="44">
        <f t="shared" si="0"/>
        <v>0</v>
      </c>
    </row>
    <row r="16" spans="1:6" s="2" customFormat="1" ht="36" customHeight="1" x14ac:dyDescent="0.25">
      <c r="A16" s="3">
        <v>2.5</v>
      </c>
      <c r="B16" s="10" t="s">
        <v>67</v>
      </c>
      <c r="C16" s="5" t="s">
        <v>8</v>
      </c>
      <c r="D16" s="37">
        <v>272.82</v>
      </c>
      <c r="E16" s="7"/>
      <c r="F16" s="8">
        <f t="shared" si="0"/>
        <v>0</v>
      </c>
    </row>
    <row r="17" spans="1:7" s="2" customFormat="1" ht="36" customHeight="1" x14ac:dyDescent="0.25">
      <c r="A17" s="3">
        <v>2.6</v>
      </c>
      <c r="B17" s="10" t="s">
        <v>108</v>
      </c>
      <c r="C17" s="5" t="s">
        <v>3</v>
      </c>
      <c r="D17" s="37">
        <v>15.75</v>
      </c>
      <c r="E17" s="7"/>
      <c r="F17" s="8">
        <f t="shared" si="0"/>
        <v>0</v>
      </c>
    </row>
    <row r="18" spans="1:7" s="2" customFormat="1" ht="36" customHeight="1" x14ac:dyDescent="0.25">
      <c r="A18" s="3">
        <v>2.7</v>
      </c>
      <c r="B18" s="10" t="s">
        <v>158</v>
      </c>
      <c r="C18" s="5" t="s">
        <v>3</v>
      </c>
      <c r="D18" s="6">
        <v>1.27</v>
      </c>
      <c r="E18" s="7"/>
      <c r="F18" s="8">
        <f>+E18*D18</f>
        <v>0</v>
      </c>
    </row>
    <row r="19" spans="1:7" s="2" customFormat="1" ht="36" customHeight="1" x14ac:dyDescent="0.25">
      <c r="A19" s="3">
        <v>2.8</v>
      </c>
      <c r="B19" s="10" t="s">
        <v>159</v>
      </c>
      <c r="C19" s="5" t="s">
        <v>3</v>
      </c>
      <c r="D19" s="37">
        <v>2.04</v>
      </c>
      <c r="E19" s="7"/>
      <c r="F19" s="8">
        <f t="shared" si="0"/>
        <v>0</v>
      </c>
      <c r="G19" s="56"/>
    </row>
    <row r="20" spans="1:7" s="2" customFormat="1" ht="26.45" customHeight="1" x14ac:dyDescent="0.25">
      <c r="A20" s="3">
        <v>2.9</v>
      </c>
      <c r="B20" s="10" t="s">
        <v>69</v>
      </c>
      <c r="C20" s="5" t="s">
        <v>8</v>
      </c>
      <c r="D20" s="37">
        <v>10.8</v>
      </c>
      <c r="E20" s="7"/>
      <c r="F20" s="8">
        <f>+E20*D20</f>
        <v>0</v>
      </c>
    </row>
    <row r="21" spans="1:7" s="2" customFormat="1" ht="25.5" customHeight="1" x14ac:dyDescent="0.25">
      <c r="A21" s="13" t="s">
        <v>61</v>
      </c>
      <c r="B21" s="10" t="s">
        <v>68</v>
      </c>
      <c r="C21" s="5" t="s">
        <v>2</v>
      </c>
      <c r="D21" s="37">
        <v>79.72</v>
      </c>
      <c r="E21" s="7"/>
      <c r="F21" s="8">
        <f t="shared" si="0"/>
        <v>0</v>
      </c>
    </row>
    <row r="22" spans="1:7" s="2" customFormat="1" ht="32.1" customHeight="1" x14ac:dyDescent="0.25">
      <c r="A22" s="13" t="s">
        <v>161</v>
      </c>
      <c r="B22" s="10" t="s">
        <v>70</v>
      </c>
      <c r="C22" s="5" t="s">
        <v>8</v>
      </c>
      <c r="D22" s="37">
        <v>3.89</v>
      </c>
      <c r="E22" s="7"/>
      <c r="F22" s="8">
        <f>+E22*D22</f>
        <v>0</v>
      </c>
    </row>
    <row r="23" spans="1:7" s="2" customFormat="1" ht="32.1" customHeight="1" x14ac:dyDescent="0.25">
      <c r="A23" s="13" t="s">
        <v>162</v>
      </c>
      <c r="B23" s="10" t="s">
        <v>124</v>
      </c>
      <c r="C23" s="5" t="s">
        <v>2</v>
      </c>
      <c r="D23" s="37">
        <v>77.48</v>
      </c>
      <c r="E23" s="7"/>
      <c r="F23" s="8">
        <f t="shared" si="0"/>
        <v>0</v>
      </c>
    </row>
    <row r="24" spans="1:7" s="2" customFormat="1" ht="32.1" customHeight="1" x14ac:dyDescent="0.25">
      <c r="A24" s="13" t="s">
        <v>163</v>
      </c>
      <c r="B24" s="10" t="s">
        <v>77</v>
      </c>
      <c r="C24" s="5" t="s">
        <v>2</v>
      </c>
      <c r="D24" s="37">
        <v>167.88</v>
      </c>
      <c r="E24" s="7"/>
      <c r="F24" s="8">
        <f t="shared" si="0"/>
        <v>0</v>
      </c>
    </row>
    <row r="25" spans="1:7" s="2" customFormat="1" ht="31.5" x14ac:dyDescent="0.25">
      <c r="A25" s="3" t="s">
        <v>164</v>
      </c>
      <c r="B25" s="10" t="s">
        <v>71</v>
      </c>
      <c r="C25" s="5" t="s">
        <v>72</v>
      </c>
      <c r="D25" s="37">
        <v>1</v>
      </c>
      <c r="E25" s="7"/>
      <c r="F25" s="8">
        <f t="shared" si="0"/>
        <v>0</v>
      </c>
    </row>
    <row r="26" spans="1:7" s="2" customFormat="1" ht="18" customHeight="1" x14ac:dyDescent="0.25">
      <c r="A26" s="71" t="s">
        <v>38</v>
      </c>
      <c r="B26" s="69"/>
      <c r="C26" s="69"/>
      <c r="D26" s="69"/>
      <c r="E26" s="69"/>
      <c r="F26" s="12">
        <f>SUM(F13:F25)</f>
        <v>0</v>
      </c>
    </row>
    <row r="27" spans="1:7" s="2" customFormat="1" ht="18" customHeight="1" x14ac:dyDescent="0.25">
      <c r="A27" s="3">
        <v>3</v>
      </c>
      <c r="B27" s="68" t="s">
        <v>5</v>
      </c>
      <c r="C27" s="69"/>
      <c r="D27" s="69"/>
      <c r="E27" s="69"/>
      <c r="F27" s="70"/>
    </row>
    <row r="28" spans="1:7" s="2" customFormat="1" ht="34.5" customHeight="1" x14ac:dyDescent="0.25">
      <c r="A28" s="3" t="s">
        <v>165</v>
      </c>
      <c r="B28" s="10" t="s">
        <v>73</v>
      </c>
      <c r="C28" s="5" t="s">
        <v>6</v>
      </c>
      <c r="D28" s="37">
        <v>1145</v>
      </c>
      <c r="E28" s="7"/>
      <c r="F28" s="8">
        <f t="shared" ref="F28:F31" si="1">+E28*D28</f>
        <v>0</v>
      </c>
    </row>
    <row r="29" spans="1:7" s="2" customFormat="1" ht="34.5" customHeight="1" x14ac:dyDescent="0.25">
      <c r="A29" s="3" t="s">
        <v>166</v>
      </c>
      <c r="B29" s="10" t="s">
        <v>74</v>
      </c>
      <c r="C29" s="5" t="str">
        <f>+C28</f>
        <v>KG</v>
      </c>
      <c r="D29" s="37">
        <v>197</v>
      </c>
      <c r="E29" s="7"/>
      <c r="F29" s="8">
        <f t="shared" si="1"/>
        <v>0</v>
      </c>
    </row>
    <row r="30" spans="1:7" s="2" customFormat="1" ht="34.5" customHeight="1" x14ac:dyDescent="0.25">
      <c r="A30" s="3" t="s">
        <v>167</v>
      </c>
      <c r="B30" s="10" t="s">
        <v>75</v>
      </c>
      <c r="C30" s="5" t="str">
        <f>+C29</f>
        <v>KG</v>
      </c>
      <c r="D30" s="37">
        <v>75</v>
      </c>
      <c r="E30" s="7"/>
      <c r="F30" s="8">
        <f>+E30*D30</f>
        <v>0</v>
      </c>
    </row>
    <row r="31" spans="1:7" s="2" customFormat="1" ht="34.5" customHeight="1" x14ac:dyDescent="0.25">
      <c r="A31" s="3" t="s">
        <v>168</v>
      </c>
      <c r="B31" s="10" t="s">
        <v>160</v>
      </c>
      <c r="C31" s="5" t="s">
        <v>8</v>
      </c>
      <c r="D31" s="37">
        <v>167</v>
      </c>
      <c r="E31" s="7"/>
      <c r="F31" s="8">
        <f t="shared" si="1"/>
        <v>0</v>
      </c>
    </row>
    <row r="32" spans="1:7" s="2" customFormat="1" ht="18" customHeight="1" x14ac:dyDescent="0.25">
      <c r="A32" s="71" t="s">
        <v>39</v>
      </c>
      <c r="B32" s="69"/>
      <c r="C32" s="69"/>
      <c r="D32" s="69"/>
      <c r="E32" s="69"/>
      <c r="F32" s="12">
        <f>SUM(F28:F31)</f>
        <v>0</v>
      </c>
    </row>
    <row r="33" spans="1:7" s="2" customFormat="1" ht="18" customHeight="1" x14ac:dyDescent="0.25">
      <c r="A33" s="3">
        <v>4</v>
      </c>
      <c r="B33" s="68" t="s">
        <v>7</v>
      </c>
      <c r="C33" s="69"/>
      <c r="D33" s="69"/>
      <c r="E33" s="69"/>
      <c r="F33" s="70"/>
    </row>
    <row r="34" spans="1:7" s="2" customFormat="1" ht="30.75" customHeight="1" x14ac:dyDescent="0.25">
      <c r="A34" s="3">
        <v>4.0999999999999996</v>
      </c>
      <c r="B34" s="10" t="s">
        <v>125</v>
      </c>
      <c r="C34" s="5" t="s">
        <v>2</v>
      </c>
      <c r="D34" s="37">
        <v>453.42</v>
      </c>
      <c r="E34" s="7"/>
      <c r="F34" s="8">
        <f t="shared" ref="F34:F39" si="2">+E34*D34</f>
        <v>0</v>
      </c>
      <c r="G34" s="11"/>
    </row>
    <row r="35" spans="1:7" s="2" customFormat="1" ht="33" customHeight="1" x14ac:dyDescent="0.25">
      <c r="A35" s="3">
        <v>4.2</v>
      </c>
      <c r="B35" s="10" t="s">
        <v>127</v>
      </c>
      <c r="C35" s="5" t="s">
        <v>2</v>
      </c>
      <c r="D35" s="37">
        <v>106.36</v>
      </c>
      <c r="E35" s="7"/>
      <c r="F35" s="8">
        <f t="shared" si="2"/>
        <v>0</v>
      </c>
      <c r="G35" s="11"/>
    </row>
    <row r="36" spans="1:7" s="2" customFormat="1" ht="31.5" customHeight="1" x14ac:dyDescent="0.25">
      <c r="A36" s="3">
        <v>4.3</v>
      </c>
      <c r="B36" s="10" t="s">
        <v>126</v>
      </c>
      <c r="C36" s="5" t="s">
        <v>2</v>
      </c>
      <c r="D36" s="37">
        <v>50</v>
      </c>
      <c r="E36" s="7"/>
      <c r="F36" s="8">
        <f t="shared" si="2"/>
        <v>0</v>
      </c>
      <c r="G36" s="11"/>
    </row>
    <row r="37" spans="1:7" s="2" customFormat="1" ht="30.95" customHeight="1" x14ac:dyDescent="0.25">
      <c r="A37" s="3">
        <v>4.4000000000000004</v>
      </c>
      <c r="B37" s="10" t="s">
        <v>82</v>
      </c>
      <c r="C37" s="5" t="s">
        <v>2</v>
      </c>
      <c r="D37" s="37">
        <v>136</v>
      </c>
      <c r="E37" s="7"/>
      <c r="F37" s="8">
        <f t="shared" si="2"/>
        <v>0</v>
      </c>
      <c r="G37" s="11"/>
    </row>
    <row r="38" spans="1:7" s="2" customFormat="1" ht="30.95" customHeight="1" x14ac:dyDescent="0.25">
      <c r="A38" s="3">
        <v>4.5</v>
      </c>
      <c r="B38" s="10" t="s">
        <v>209</v>
      </c>
      <c r="C38" s="5" t="str">
        <f>+C37</f>
        <v>M^2</v>
      </c>
      <c r="D38" s="37">
        <v>25</v>
      </c>
      <c r="E38" s="7"/>
      <c r="F38" s="8">
        <f t="shared" si="2"/>
        <v>0</v>
      </c>
      <c r="G38" s="11"/>
    </row>
    <row r="39" spans="1:7" s="2" customFormat="1" ht="22.5" customHeight="1" x14ac:dyDescent="0.25">
      <c r="A39" s="3">
        <v>4.5999999999999996</v>
      </c>
      <c r="B39" s="9" t="s">
        <v>128</v>
      </c>
      <c r="C39" s="5" t="s">
        <v>8</v>
      </c>
      <c r="D39" s="37">
        <v>50</v>
      </c>
      <c r="E39" s="7"/>
      <c r="F39" s="8">
        <f t="shared" si="2"/>
        <v>0</v>
      </c>
      <c r="G39" s="11"/>
    </row>
    <row r="40" spans="1:7" s="2" customFormat="1" ht="18" customHeight="1" x14ac:dyDescent="0.25">
      <c r="A40" s="71" t="s">
        <v>40</v>
      </c>
      <c r="B40" s="69"/>
      <c r="C40" s="69"/>
      <c r="D40" s="69"/>
      <c r="E40" s="69"/>
      <c r="F40" s="12">
        <f>SUM(F34:F39)</f>
        <v>0</v>
      </c>
      <c r="G40" s="11"/>
    </row>
    <row r="41" spans="1:7" s="2" customFormat="1" ht="18" customHeight="1" x14ac:dyDescent="0.25">
      <c r="A41" s="14">
        <v>5</v>
      </c>
      <c r="B41" s="68" t="s">
        <v>9</v>
      </c>
      <c r="C41" s="69"/>
      <c r="D41" s="69"/>
      <c r="E41" s="69"/>
      <c r="F41" s="70"/>
    </row>
    <row r="42" spans="1:7" s="2" customFormat="1" ht="18" customHeight="1" x14ac:dyDescent="0.25">
      <c r="A42" s="14">
        <v>5.0999999999999996</v>
      </c>
      <c r="B42" s="68" t="s">
        <v>10</v>
      </c>
      <c r="C42" s="69"/>
      <c r="D42" s="69"/>
      <c r="E42" s="69"/>
      <c r="F42" s="70"/>
    </row>
    <row r="43" spans="1:7" s="52" customFormat="1" ht="31.5" x14ac:dyDescent="0.25">
      <c r="A43" s="46" t="s">
        <v>11</v>
      </c>
      <c r="B43" s="53" t="s">
        <v>129</v>
      </c>
      <c r="C43" s="48" t="s">
        <v>8</v>
      </c>
      <c r="D43" s="42">
        <v>60</v>
      </c>
      <c r="E43" s="54"/>
      <c r="F43" s="55">
        <f>E43*D43</f>
        <v>0</v>
      </c>
    </row>
    <row r="44" spans="1:7" s="2" customFormat="1" ht="30.95" customHeight="1" x14ac:dyDescent="0.25">
      <c r="A44" s="3" t="s">
        <v>12</v>
      </c>
      <c r="B44" s="10" t="s">
        <v>130</v>
      </c>
      <c r="C44" s="5" t="s">
        <v>8</v>
      </c>
      <c r="D44" s="37">
        <v>100</v>
      </c>
      <c r="E44" s="7"/>
      <c r="F44" s="8">
        <f t="shared" ref="F44:F47" si="3">+E44*D44</f>
        <v>0</v>
      </c>
    </row>
    <row r="45" spans="1:7" s="2" customFormat="1" ht="33.6" customHeight="1" x14ac:dyDescent="0.25">
      <c r="A45" s="3" t="s">
        <v>27</v>
      </c>
      <c r="B45" s="10" t="s">
        <v>132</v>
      </c>
      <c r="C45" s="5" t="s">
        <v>72</v>
      </c>
      <c r="D45" s="37">
        <v>6</v>
      </c>
      <c r="E45" s="7"/>
      <c r="F45" s="8">
        <f t="shared" si="3"/>
        <v>0</v>
      </c>
    </row>
    <row r="46" spans="1:7" s="2" customFormat="1" ht="31.5" x14ac:dyDescent="0.25">
      <c r="A46" s="3" t="s">
        <v>13</v>
      </c>
      <c r="B46" s="10" t="s">
        <v>131</v>
      </c>
      <c r="C46" s="5" t="s">
        <v>72</v>
      </c>
      <c r="D46" s="37">
        <v>2</v>
      </c>
      <c r="E46" s="7"/>
      <c r="F46" s="8">
        <f t="shared" si="3"/>
        <v>0</v>
      </c>
    </row>
    <row r="47" spans="1:7" s="2" customFormat="1" ht="31.5" x14ac:dyDescent="0.25">
      <c r="A47" s="3" t="s">
        <v>62</v>
      </c>
      <c r="B47" s="10" t="s">
        <v>133</v>
      </c>
      <c r="C47" s="5" t="s">
        <v>72</v>
      </c>
      <c r="D47" s="37">
        <v>6</v>
      </c>
      <c r="E47" s="7"/>
      <c r="F47" s="8">
        <f t="shared" si="3"/>
        <v>0</v>
      </c>
    </row>
    <row r="48" spans="1:7" s="2" customFormat="1" ht="18" customHeight="1" x14ac:dyDescent="0.25">
      <c r="A48" s="14">
        <v>5.2</v>
      </c>
      <c r="B48" s="68" t="s">
        <v>15</v>
      </c>
      <c r="C48" s="69"/>
      <c r="D48" s="69"/>
      <c r="E48" s="69"/>
      <c r="F48" s="70"/>
    </row>
    <row r="49" spans="1:6" s="2" customFormat="1" ht="31.5" x14ac:dyDescent="0.25">
      <c r="A49" s="3" t="s">
        <v>16</v>
      </c>
      <c r="B49" s="9" t="s">
        <v>109</v>
      </c>
      <c r="C49" s="5" t="s">
        <v>8</v>
      </c>
      <c r="D49" s="37">
        <v>1</v>
      </c>
      <c r="E49" s="7"/>
      <c r="F49" s="8">
        <f t="shared" ref="F49:F57" si="4">+E49*D49</f>
        <v>0</v>
      </c>
    </row>
    <row r="50" spans="1:6" s="2" customFormat="1" ht="31.5" x14ac:dyDescent="0.25">
      <c r="A50" s="3" t="s">
        <v>17</v>
      </c>
      <c r="B50" s="9" t="s">
        <v>110</v>
      </c>
      <c r="C50" s="5" t="s">
        <v>8</v>
      </c>
      <c r="D50" s="37">
        <v>70</v>
      </c>
      <c r="E50" s="7"/>
      <c r="F50" s="8">
        <f t="shared" si="4"/>
        <v>0</v>
      </c>
    </row>
    <row r="51" spans="1:6" s="2" customFormat="1" ht="31.5" x14ac:dyDescent="0.25">
      <c r="A51" s="3" t="s">
        <v>18</v>
      </c>
      <c r="B51" s="9" t="s">
        <v>112</v>
      </c>
      <c r="C51" s="5" t="s">
        <v>8</v>
      </c>
      <c r="D51" s="37">
        <v>55</v>
      </c>
      <c r="E51" s="7"/>
      <c r="F51" s="8">
        <f t="shared" si="4"/>
        <v>0</v>
      </c>
    </row>
    <row r="52" spans="1:6" s="2" customFormat="1" ht="31.5" x14ac:dyDescent="0.25">
      <c r="A52" s="3" t="s">
        <v>19</v>
      </c>
      <c r="B52" s="9" t="s">
        <v>111</v>
      </c>
      <c r="C52" s="5" t="s">
        <v>8</v>
      </c>
      <c r="D52" s="37">
        <v>62</v>
      </c>
      <c r="E52" s="7"/>
      <c r="F52" s="8">
        <f t="shared" ref="F52" si="5">+E52*D52</f>
        <v>0</v>
      </c>
    </row>
    <row r="53" spans="1:6" s="2" customFormat="1" ht="31.5" x14ac:dyDescent="0.25">
      <c r="A53" s="3" t="s">
        <v>20</v>
      </c>
      <c r="B53" s="9" t="s">
        <v>76</v>
      </c>
      <c r="C53" s="5" t="s">
        <v>72</v>
      </c>
      <c r="D53" s="37">
        <v>3</v>
      </c>
      <c r="E53" s="7"/>
      <c r="F53" s="8">
        <f t="shared" si="4"/>
        <v>0</v>
      </c>
    </row>
    <row r="54" spans="1:6" s="2" customFormat="1" ht="22.5" customHeight="1" x14ac:dyDescent="0.25">
      <c r="A54" s="3" t="s">
        <v>21</v>
      </c>
      <c r="B54" s="9" t="s">
        <v>113</v>
      </c>
      <c r="C54" s="5" t="s">
        <v>72</v>
      </c>
      <c r="D54" s="37">
        <v>10</v>
      </c>
      <c r="E54" s="7"/>
      <c r="F54" s="8">
        <f t="shared" si="4"/>
        <v>0</v>
      </c>
    </row>
    <row r="55" spans="1:6" s="2" customFormat="1" ht="22.5" customHeight="1" x14ac:dyDescent="0.25">
      <c r="A55" s="3" t="s">
        <v>46</v>
      </c>
      <c r="B55" s="9" t="s">
        <v>115</v>
      </c>
      <c r="C55" s="5" t="s">
        <v>72</v>
      </c>
      <c r="D55" s="37">
        <v>7</v>
      </c>
      <c r="E55" s="7"/>
      <c r="F55" s="8">
        <f t="shared" si="4"/>
        <v>0</v>
      </c>
    </row>
    <row r="56" spans="1:6" s="2" customFormat="1" ht="22.5" customHeight="1" x14ac:dyDescent="0.25">
      <c r="A56" s="3" t="s">
        <v>47</v>
      </c>
      <c r="B56" s="9" t="s">
        <v>114</v>
      </c>
      <c r="C56" s="5" t="s">
        <v>72</v>
      </c>
      <c r="D56" s="37">
        <v>7</v>
      </c>
      <c r="E56" s="7"/>
      <c r="F56" s="8">
        <f t="shared" ref="F56" si="6">+E56*D56</f>
        <v>0</v>
      </c>
    </row>
    <row r="57" spans="1:6" s="52" customFormat="1" ht="30.95" customHeight="1" x14ac:dyDescent="0.25">
      <c r="A57" s="46" t="s">
        <v>60</v>
      </c>
      <c r="B57" s="40" t="s">
        <v>210</v>
      </c>
      <c r="C57" s="48" t="s">
        <v>8</v>
      </c>
      <c r="D57" s="49">
        <v>18</v>
      </c>
      <c r="E57" s="50"/>
      <c r="F57" s="51">
        <f t="shared" si="4"/>
        <v>0</v>
      </c>
    </row>
    <row r="58" spans="1:6" s="2" customFormat="1" ht="18" customHeight="1" x14ac:dyDescent="0.25">
      <c r="A58" s="14">
        <v>5.3</v>
      </c>
      <c r="B58" s="85" t="s">
        <v>22</v>
      </c>
      <c r="C58" s="69"/>
      <c r="D58" s="69"/>
      <c r="E58" s="69"/>
      <c r="F58" s="70"/>
    </row>
    <row r="59" spans="1:6" s="2" customFormat="1" ht="42.95" customHeight="1" x14ac:dyDescent="0.25">
      <c r="A59" s="3" t="s">
        <v>23</v>
      </c>
      <c r="B59" s="9" t="s">
        <v>134</v>
      </c>
      <c r="C59" s="5" t="s">
        <v>72</v>
      </c>
      <c r="D59" s="37">
        <v>3</v>
      </c>
      <c r="E59" s="7"/>
      <c r="F59" s="8">
        <f t="shared" ref="F59:F66" si="7">+E59*D59</f>
        <v>0</v>
      </c>
    </row>
    <row r="60" spans="1:6" s="2" customFormat="1" ht="42.95" customHeight="1" x14ac:dyDescent="0.25">
      <c r="A60" s="3" t="s">
        <v>48</v>
      </c>
      <c r="B60" s="9" t="s">
        <v>116</v>
      </c>
      <c r="C60" s="5" t="s">
        <v>72</v>
      </c>
      <c r="D60" s="6">
        <v>1</v>
      </c>
      <c r="E60" s="15"/>
      <c r="F60" s="8">
        <f t="shared" si="7"/>
        <v>0</v>
      </c>
    </row>
    <row r="61" spans="1:6" s="2" customFormat="1" ht="35.1" customHeight="1" x14ac:dyDescent="0.25">
      <c r="A61" s="3" t="s">
        <v>24</v>
      </c>
      <c r="B61" s="10" t="s">
        <v>135</v>
      </c>
      <c r="C61" s="5" t="s">
        <v>72</v>
      </c>
      <c r="D61" s="37">
        <v>1</v>
      </c>
      <c r="E61" s="7"/>
      <c r="F61" s="8">
        <f t="shared" si="7"/>
        <v>0</v>
      </c>
    </row>
    <row r="62" spans="1:6" s="2" customFormat="1" ht="42.95" customHeight="1" x14ac:dyDescent="0.25">
      <c r="A62" s="3" t="s">
        <v>63</v>
      </c>
      <c r="B62" s="10" t="s">
        <v>136</v>
      </c>
      <c r="C62" s="5" t="s">
        <v>72</v>
      </c>
      <c r="D62" s="37">
        <v>1</v>
      </c>
      <c r="E62" s="7"/>
      <c r="F62" s="8">
        <f t="shared" si="7"/>
        <v>0</v>
      </c>
    </row>
    <row r="63" spans="1:6" s="2" customFormat="1" ht="42.95" customHeight="1" x14ac:dyDescent="0.25">
      <c r="A63" s="3" t="s">
        <v>64</v>
      </c>
      <c r="B63" s="10" t="s">
        <v>137</v>
      </c>
      <c r="C63" s="5" t="s">
        <v>72</v>
      </c>
      <c r="D63" s="37">
        <v>1</v>
      </c>
      <c r="E63" s="7"/>
      <c r="F63" s="8">
        <f t="shared" si="7"/>
        <v>0</v>
      </c>
    </row>
    <row r="64" spans="1:6" s="2" customFormat="1" ht="42.95" customHeight="1" x14ac:dyDescent="0.25">
      <c r="A64" s="3" t="s">
        <v>66</v>
      </c>
      <c r="B64" s="10" t="s">
        <v>117</v>
      </c>
      <c r="C64" s="5" t="s">
        <v>72</v>
      </c>
      <c r="D64" s="37">
        <v>3</v>
      </c>
      <c r="E64" s="7"/>
      <c r="F64" s="8">
        <f t="shared" si="7"/>
        <v>0</v>
      </c>
    </row>
    <row r="65" spans="1:6" s="2" customFormat="1" ht="34.5" customHeight="1" x14ac:dyDescent="0.25">
      <c r="A65" s="3" t="s">
        <v>169</v>
      </c>
      <c r="B65" s="10" t="s">
        <v>118</v>
      </c>
      <c r="C65" s="5" t="s">
        <v>72</v>
      </c>
      <c r="D65" s="37">
        <v>1</v>
      </c>
      <c r="E65" s="7"/>
      <c r="F65" s="8">
        <f t="shared" si="7"/>
        <v>0</v>
      </c>
    </row>
    <row r="66" spans="1:6" s="2" customFormat="1" ht="42.95" customHeight="1" x14ac:dyDescent="0.25">
      <c r="A66" s="3" t="s">
        <v>170</v>
      </c>
      <c r="B66" s="10" t="s">
        <v>119</v>
      </c>
      <c r="C66" s="5" t="s">
        <v>2</v>
      </c>
      <c r="D66" s="37">
        <v>3.84</v>
      </c>
      <c r="E66" s="7"/>
      <c r="F66" s="8">
        <f t="shared" si="7"/>
        <v>0</v>
      </c>
    </row>
    <row r="67" spans="1:6" s="2" customFormat="1" ht="33" customHeight="1" x14ac:dyDescent="0.25">
      <c r="A67" s="3" t="s">
        <v>171</v>
      </c>
      <c r="B67" s="10" t="s">
        <v>120</v>
      </c>
      <c r="C67" s="5" t="s">
        <v>14</v>
      </c>
      <c r="D67" s="37">
        <v>4</v>
      </c>
      <c r="E67" s="7"/>
      <c r="F67" s="8">
        <f t="shared" ref="F67" si="8">+E67*D67</f>
        <v>0</v>
      </c>
    </row>
    <row r="68" spans="1:6" ht="18" customHeight="1" x14ac:dyDescent="0.25">
      <c r="A68" s="78" t="s">
        <v>156</v>
      </c>
      <c r="B68" s="76"/>
      <c r="C68" s="76"/>
      <c r="D68" s="76"/>
      <c r="E68" s="76"/>
      <c r="F68" s="16">
        <f>SUM(F43:F67)</f>
        <v>0</v>
      </c>
    </row>
    <row r="69" spans="1:6" ht="18" customHeight="1" x14ac:dyDescent="0.25">
      <c r="A69" s="17">
        <v>6</v>
      </c>
      <c r="B69" s="75" t="s">
        <v>25</v>
      </c>
      <c r="C69" s="76"/>
      <c r="D69" s="76"/>
      <c r="E69" s="76"/>
      <c r="F69" s="77"/>
    </row>
    <row r="70" spans="1:6" ht="18" customHeight="1" x14ac:dyDescent="0.25">
      <c r="A70" s="17">
        <v>6.1</v>
      </c>
      <c r="B70" s="75" t="s">
        <v>26</v>
      </c>
      <c r="C70" s="76"/>
      <c r="D70" s="76"/>
      <c r="E70" s="76"/>
      <c r="F70" s="77"/>
    </row>
    <row r="71" spans="1:6" s="2" customFormat="1" ht="44.25" customHeight="1" x14ac:dyDescent="0.25">
      <c r="A71" s="3" t="s">
        <v>53</v>
      </c>
      <c r="B71" s="9" t="s">
        <v>138</v>
      </c>
      <c r="C71" s="5" t="s">
        <v>2</v>
      </c>
      <c r="D71" s="37">
        <v>16.690000000000001</v>
      </c>
      <c r="E71" s="7"/>
      <c r="F71" s="8">
        <f t="shared" ref="F71:F76" si="9">+E71*D71</f>
        <v>0</v>
      </c>
    </row>
    <row r="72" spans="1:6" s="2" customFormat="1" ht="44.25" customHeight="1" x14ac:dyDescent="0.25">
      <c r="A72" s="3" t="s">
        <v>54</v>
      </c>
      <c r="B72" s="9" t="s">
        <v>139</v>
      </c>
      <c r="C72" s="5" t="s">
        <v>2</v>
      </c>
      <c r="D72" s="37">
        <v>17.010000000000002</v>
      </c>
      <c r="E72" s="7"/>
      <c r="F72" s="8">
        <f t="shared" si="9"/>
        <v>0</v>
      </c>
    </row>
    <row r="73" spans="1:6" s="2" customFormat="1" ht="44.25" customHeight="1" x14ac:dyDescent="0.25">
      <c r="A73" s="3" t="s">
        <v>55</v>
      </c>
      <c r="B73" s="9" t="s">
        <v>80</v>
      </c>
      <c r="C73" s="5" t="str">
        <f>+C72</f>
        <v>M^2</v>
      </c>
      <c r="D73" s="37">
        <v>20.57</v>
      </c>
      <c r="E73" s="7"/>
      <c r="F73" s="8">
        <f t="shared" si="9"/>
        <v>0</v>
      </c>
    </row>
    <row r="74" spans="1:6" s="2" customFormat="1" ht="22.5" customHeight="1" x14ac:dyDescent="0.25">
      <c r="A74" s="3" t="s">
        <v>172</v>
      </c>
      <c r="B74" s="9" t="s">
        <v>81</v>
      </c>
      <c r="C74" s="5" t="str">
        <f>+C73</f>
        <v>M^2</v>
      </c>
      <c r="D74" s="37">
        <v>23.54</v>
      </c>
      <c r="E74" s="7"/>
      <c r="F74" s="8">
        <f t="shared" si="9"/>
        <v>0</v>
      </c>
    </row>
    <row r="75" spans="1:6" s="2" customFormat="1" ht="39.950000000000003" customHeight="1" x14ac:dyDescent="0.25">
      <c r="A75" s="3" t="s">
        <v>173</v>
      </c>
      <c r="B75" s="9" t="s">
        <v>140</v>
      </c>
      <c r="C75" s="5" t="s">
        <v>72</v>
      </c>
      <c r="D75" s="37">
        <v>1</v>
      </c>
      <c r="E75" s="7"/>
      <c r="F75" s="8">
        <f t="shared" si="9"/>
        <v>0</v>
      </c>
    </row>
    <row r="76" spans="1:6" s="2" customFormat="1" ht="37.5" customHeight="1" x14ac:dyDescent="0.25">
      <c r="A76" s="3" t="s">
        <v>174</v>
      </c>
      <c r="B76" s="9" t="s">
        <v>79</v>
      </c>
      <c r="C76" s="5" t="s">
        <v>8</v>
      </c>
      <c r="D76" s="37">
        <v>15.32</v>
      </c>
      <c r="E76" s="7"/>
      <c r="F76" s="8">
        <f t="shared" si="9"/>
        <v>0</v>
      </c>
    </row>
    <row r="77" spans="1:6" s="2" customFormat="1" ht="18" customHeight="1" x14ac:dyDescent="0.25">
      <c r="A77" s="14">
        <v>6.2</v>
      </c>
      <c r="B77" s="68" t="s">
        <v>28</v>
      </c>
      <c r="C77" s="69"/>
      <c r="D77" s="69"/>
      <c r="E77" s="69"/>
      <c r="F77" s="70"/>
    </row>
    <row r="78" spans="1:6" s="2" customFormat="1" ht="37.5" customHeight="1" x14ac:dyDescent="0.25">
      <c r="A78" s="3" t="s">
        <v>56</v>
      </c>
      <c r="B78" s="10" t="s">
        <v>141</v>
      </c>
      <c r="C78" s="5" t="s">
        <v>2</v>
      </c>
      <c r="D78" s="37">
        <v>140</v>
      </c>
      <c r="E78" s="7"/>
      <c r="F78" s="8">
        <f t="shared" ref="F78:F84" si="10">+E78*D78</f>
        <v>0</v>
      </c>
    </row>
    <row r="79" spans="1:6" s="2" customFormat="1" ht="30.6" customHeight="1" x14ac:dyDescent="0.25">
      <c r="A79" s="3" t="s">
        <v>57</v>
      </c>
      <c r="B79" s="10" t="s">
        <v>86</v>
      </c>
      <c r="C79" s="5" t="s">
        <v>2</v>
      </c>
      <c r="D79" s="37">
        <f>323+160</f>
        <v>483</v>
      </c>
      <c r="E79" s="7"/>
      <c r="F79" s="8">
        <f t="shared" si="10"/>
        <v>0</v>
      </c>
    </row>
    <row r="80" spans="1:6" s="2" customFormat="1" ht="18" customHeight="1" x14ac:dyDescent="0.25">
      <c r="A80" s="3" t="s">
        <v>58</v>
      </c>
      <c r="B80" s="10" t="s">
        <v>204</v>
      </c>
      <c r="C80" s="5" t="s">
        <v>2</v>
      </c>
      <c r="D80" s="37">
        <v>338.14</v>
      </c>
      <c r="E80" s="7"/>
      <c r="F80" s="8">
        <f t="shared" si="10"/>
        <v>0</v>
      </c>
    </row>
    <row r="81" spans="1:6" s="2" customFormat="1" ht="18" customHeight="1" x14ac:dyDescent="0.25">
      <c r="A81" s="3" t="s">
        <v>59</v>
      </c>
      <c r="B81" s="10" t="s">
        <v>83</v>
      </c>
      <c r="C81" s="5" t="str">
        <f>+C80</f>
        <v>M^2</v>
      </c>
      <c r="D81" s="37">
        <f>338.93+272</f>
        <v>610.93000000000006</v>
      </c>
      <c r="E81" s="7"/>
      <c r="F81" s="8">
        <f t="shared" si="10"/>
        <v>0</v>
      </c>
    </row>
    <row r="82" spans="1:6" s="2" customFormat="1" ht="31.5" x14ac:dyDescent="0.25">
      <c r="A82" s="3" t="s">
        <v>175</v>
      </c>
      <c r="B82" s="10" t="s">
        <v>84</v>
      </c>
      <c r="C82" s="5" t="str">
        <f>+C81</f>
        <v>M^2</v>
      </c>
      <c r="D82" s="37">
        <v>12.41</v>
      </c>
      <c r="E82" s="7"/>
      <c r="F82" s="8">
        <f t="shared" si="10"/>
        <v>0</v>
      </c>
    </row>
    <row r="83" spans="1:6" s="2" customFormat="1" ht="21" customHeight="1" x14ac:dyDescent="0.25">
      <c r="A83" s="3" t="s">
        <v>176</v>
      </c>
      <c r="B83" s="10" t="s">
        <v>85</v>
      </c>
      <c r="C83" s="5" t="str">
        <f>+C82</f>
        <v>M^2</v>
      </c>
      <c r="D83" s="37">
        <v>50</v>
      </c>
      <c r="E83" s="7"/>
      <c r="F83" s="8">
        <f t="shared" si="10"/>
        <v>0</v>
      </c>
    </row>
    <row r="84" spans="1:6" s="2" customFormat="1" ht="35.450000000000003" customHeight="1" x14ac:dyDescent="0.25">
      <c r="A84" s="3" t="s">
        <v>177</v>
      </c>
      <c r="B84" s="10" t="s">
        <v>142</v>
      </c>
      <c r="C84" s="5" t="str">
        <f>+C83</f>
        <v>M^2</v>
      </c>
      <c r="D84" s="37">
        <v>50</v>
      </c>
      <c r="E84" s="7"/>
      <c r="F84" s="8">
        <f t="shared" si="10"/>
        <v>0</v>
      </c>
    </row>
    <row r="85" spans="1:6" s="2" customFormat="1" ht="19.5" customHeight="1" x14ac:dyDescent="0.25">
      <c r="A85" s="3" t="s">
        <v>178</v>
      </c>
      <c r="B85" s="10" t="s">
        <v>205</v>
      </c>
      <c r="C85" s="5" t="s">
        <v>2</v>
      </c>
      <c r="D85" s="37">
        <f>+D83</f>
        <v>50</v>
      </c>
      <c r="E85" s="7"/>
      <c r="F85" s="8">
        <f>E85*D85</f>
        <v>0</v>
      </c>
    </row>
    <row r="86" spans="1:6" s="2" customFormat="1" ht="18" customHeight="1" x14ac:dyDescent="0.25">
      <c r="A86" s="71" t="s">
        <v>41</v>
      </c>
      <c r="B86" s="69"/>
      <c r="C86" s="69"/>
      <c r="D86" s="69"/>
      <c r="E86" s="69"/>
      <c r="F86" s="12">
        <f>SUM(F71:F85)</f>
        <v>0</v>
      </c>
    </row>
    <row r="87" spans="1:6" s="2" customFormat="1" ht="18" customHeight="1" x14ac:dyDescent="0.25">
      <c r="A87" s="14">
        <v>7</v>
      </c>
      <c r="B87" s="68" t="s">
        <v>29</v>
      </c>
      <c r="C87" s="69"/>
      <c r="D87" s="69"/>
      <c r="E87" s="69"/>
      <c r="F87" s="70"/>
    </row>
    <row r="88" spans="1:6" s="2" customFormat="1" ht="47.25" x14ac:dyDescent="0.25">
      <c r="A88" s="3">
        <v>7.1</v>
      </c>
      <c r="B88" s="18" t="s">
        <v>143</v>
      </c>
      <c r="C88" s="5" t="s">
        <v>2</v>
      </c>
      <c r="D88" s="6">
        <v>239.79</v>
      </c>
      <c r="E88" s="7"/>
      <c r="F88" s="8">
        <f t="shared" ref="F88" si="11">+E88*D88</f>
        <v>0</v>
      </c>
    </row>
    <row r="89" spans="1:6" s="2" customFormat="1" ht="18" customHeight="1" x14ac:dyDescent="0.25">
      <c r="A89" s="71" t="s">
        <v>42</v>
      </c>
      <c r="B89" s="69"/>
      <c r="C89" s="69"/>
      <c r="D89" s="69"/>
      <c r="E89" s="69"/>
      <c r="F89" s="12">
        <f>+F88</f>
        <v>0</v>
      </c>
    </row>
    <row r="90" spans="1:6" s="2" customFormat="1" ht="18" customHeight="1" x14ac:dyDescent="0.25">
      <c r="A90" s="14">
        <v>8</v>
      </c>
      <c r="B90" s="68" t="s">
        <v>87</v>
      </c>
      <c r="C90" s="69"/>
      <c r="D90" s="69"/>
      <c r="E90" s="69"/>
      <c r="F90" s="70"/>
    </row>
    <row r="91" spans="1:6" s="2" customFormat="1" ht="15.75" x14ac:dyDescent="0.25">
      <c r="A91" s="3">
        <v>8.1</v>
      </c>
      <c r="B91" s="18" t="s">
        <v>144</v>
      </c>
      <c r="C91" s="5" t="s">
        <v>8</v>
      </c>
      <c r="D91" s="6">
        <v>16.690000000000001</v>
      </c>
      <c r="E91" s="7"/>
      <c r="F91" s="8">
        <f t="shared" ref="F91:F92" si="12">+E91*D91</f>
        <v>0</v>
      </c>
    </row>
    <row r="92" spans="1:6" s="2" customFormat="1" ht="15.75" x14ac:dyDescent="0.25">
      <c r="A92" s="3">
        <v>8.1999999999999993</v>
      </c>
      <c r="B92" s="18" t="s">
        <v>88</v>
      </c>
      <c r="C92" s="5" t="s">
        <v>2</v>
      </c>
      <c r="D92" s="6">
        <v>24.18</v>
      </c>
      <c r="E92" s="7"/>
      <c r="F92" s="8">
        <f t="shared" si="12"/>
        <v>0</v>
      </c>
    </row>
    <row r="93" spans="1:6" s="2" customFormat="1" ht="18" customHeight="1" x14ac:dyDescent="0.25">
      <c r="A93" s="71" t="s">
        <v>42</v>
      </c>
      <c r="B93" s="69"/>
      <c r="C93" s="69"/>
      <c r="D93" s="69"/>
      <c r="E93" s="69"/>
      <c r="F93" s="12">
        <f>SUM(F91:F92)</f>
        <v>0</v>
      </c>
    </row>
    <row r="94" spans="1:6" s="2" customFormat="1" ht="18" customHeight="1" x14ac:dyDescent="0.25">
      <c r="A94" s="14">
        <v>9</v>
      </c>
      <c r="B94" s="68" t="s">
        <v>89</v>
      </c>
      <c r="C94" s="69"/>
      <c r="D94" s="69"/>
      <c r="E94" s="69"/>
      <c r="F94" s="70"/>
    </row>
    <row r="95" spans="1:6" s="2" customFormat="1" ht="18" customHeight="1" x14ac:dyDescent="0.25">
      <c r="A95" s="14">
        <v>9.1</v>
      </c>
      <c r="B95" s="68" t="s">
        <v>90</v>
      </c>
      <c r="C95" s="69"/>
      <c r="D95" s="69"/>
      <c r="E95" s="69"/>
      <c r="F95" s="70"/>
    </row>
    <row r="96" spans="1:6" s="2" customFormat="1" ht="15.75" x14ac:dyDescent="0.25">
      <c r="A96" s="3" t="s">
        <v>179</v>
      </c>
      <c r="B96" s="18" t="s">
        <v>91</v>
      </c>
      <c r="C96" s="5" t="s">
        <v>92</v>
      </c>
      <c r="D96" s="6">
        <v>0.14000000000000001</v>
      </c>
      <c r="E96" s="7"/>
      <c r="F96" s="8">
        <f t="shared" ref="F96:F108" si="13">+E96*D96</f>
        <v>0</v>
      </c>
    </row>
    <row r="97" spans="1:6" s="2" customFormat="1" ht="31.5" x14ac:dyDescent="0.25">
      <c r="A97" s="3" t="s">
        <v>180</v>
      </c>
      <c r="B97" s="18" t="s">
        <v>145</v>
      </c>
      <c r="C97" s="5" t="s">
        <v>72</v>
      </c>
      <c r="D97" s="6">
        <v>2</v>
      </c>
      <c r="E97" s="7"/>
      <c r="F97" s="8">
        <f t="shared" si="13"/>
        <v>0</v>
      </c>
    </row>
    <row r="98" spans="1:6" s="2" customFormat="1" ht="31.5" x14ac:dyDescent="0.25">
      <c r="A98" s="3" t="s">
        <v>181</v>
      </c>
      <c r="B98" s="18" t="s">
        <v>146</v>
      </c>
      <c r="C98" s="5" t="s">
        <v>72</v>
      </c>
      <c r="D98" s="6">
        <v>1</v>
      </c>
      <c r="E98" s="7"/>
      <c r="F98" s="8">
        <f t="shared" si="13"/>
        <v>0</v>
      </c>
    </row>
    <row r="99" spans="1:6" s="2" customFormat="1" ht="15.75" x14ac:dyDescent="0.25">
      <c r="A99" s="3" t="s">
        <v>182</v>
      </c>
      <c r="B99" s="18" t="s">
        <v>93</v>
      </c>
      <c r="C99" s="5" t="s">
        <v>72</v>
      </c>
      <c r="D99" s="6">
        <v>4</v>
      </c>
      <c r="E99" s="7"/>
      <c r="F99" s="8">
        <f t="shared" si="13"/>
        <v>0</v>
      </c>
    </row>
    <row r="100" spans="1:6" s="2" customFormat="1" ht="31.5" x14ac:dyDescent="0.25">
      <c r="A100" s="3" t="s">
        <v>183</v>
      </c>
      <c r="B100" s="18" t="s">
        <v>94</v>
      </c>
      <c r="C100" s="5" t="s">
        <v>72</v>
      </c>
      <c r="D100" s="6">
        <v>1</v>
      </c>
      <c r="E100" s="7"/>
      <c r="F100" s="8">
        <f t="shared" si="13"/>
        <v>0</v>
      </c>
    </row>
    <row r="101" spans="1:6" s="2" customFormat="1" ht="31.5" x14ac:dyDescent="0.25">
      <c r="A101" s="3" t="s">
        <v>184</v>
      </c>
      <c r="B101" s="18" t="s">
        <v>95</v>
      </c>
      <c r="C101" s="5" t="s">
        <v>72</v>
      </c>
      <c r="D101" s="6">
        <v>1</v>
      </c>
      <c r="E101" s="7"/>
      <c r="F101" s="8">
        <f t="shared" si="13"/>
        <v>0</v>
      </c>
    </row>
    <row r="102" spans="1:6" s="2" customFormat="1" ht="31.5" x14ac:dyDescent="0.25">
      <c r="A102" s="3" t="s">
        <v>185</v>
      </c>
      <c r="B102" s="18" t="s">
        <v>147</v>
      </c>
      <c r="C102" s="5" t="s">
        <v>72</v>
      </c>
      <c r="D102" s="6">
        <f>+D101</f>
        <v>1</v>
      </c>
      <c r="E102" s="7"/>
      <c r="F102" s="8">
        <f>+D102*E102</f>
        <v>0</v>
      </c>
    </row>
    <row r="103" spans="1:6" s="2" customFormat="1" ht="31.5" x14ac:dyDescent="0.25">
      <c r="A103" s="3" t="s">
        <v>186</v>
      </c>
      <c r="B103" s="18" t="s">
        <v>97</v>
      </c>
      <c r="C103" s="5" t="s">
        <v>72</v>
      </c>
      <c r="D103" s="6">
        <v>1</v>
      </c>
      <c r="E103" s="7"/>
      <c r="F103" s="8">
        <f>+D103*E103</f>
        <v>0</v>
      </c>
    </row>
    <row r="104" spans="1:6" s="2" customFormat="1" ht="31.5" x14ac:dyDescent="0.25">
      <c r="A104" s="3" t="s">
        <v>187</v>
      </c>
      <c r="B104" s="18" t="s">
        <v>96</v>
      </c>
      <c r="C104" s="5" t="s">
        <v>72</v>
      </c>
      <c r="D104" s="6">
        <v>1</v>
      </c>
      <c r="E104" s="7"/>
      <c r="F104" s="8">
        <f>+D104*E104</f>
        <v>0</v>
      </c>
    </row>
    <row r="105" spans="1:6" s="2" customFormat="1" ht="27.95" customHeight="1" x14ac:dyDescent="0.25">
      <c r="A105" s="3" t="s">
        <v>188</v>
      </c>
      <c r="B105" s="18" t="s">
        <v>148</v>
      </c>
      <c r="C105" s="5" t="s">
        <v>8</v>
      </c>
      <c r="D105" s="6">
        <v>140</v>
      </c>
      <c r="E105" s="7"/>
      <c r="F105" s="8">
        <f t="shared" si="13"/>
        <v>0</v>
      </c>
    </row>
    <row r="106" spans="1:6" s="52" customFormat="1" ht="15.75" x14ac:dyDescent="0.25">
      <c r="A106" s="46" t="s">
        <v>212</v>
      </c>
      <c r="B106" s="47" t="s">
        <v>213</v>
      </c>
      <c r="C106" s="48" t="s">
        <v>31</v>
      </c>
      <c r="D106" s="49">
        <v>1</v>
      </c>
      <c r="E106" s="50"/>
      <c r="F106" s="51">
        <f t="shared" si="13"/>
        <v>0</v>
      </c>
    </row>
    <row r="107" spans="1:6" s="2" customFormat="1" ht="18" customHeight="1" x14ac:dyDescent="0.25">
      <c r="A107" s="14" t="s">
        <v>189</v>
      </c>
      <c r="B107" s="68" t="s">
        <v>98</v>
      </c>
      <c r="C107" s="69"/>
      <c r="D107" s="69"/>
      <c r="E107" s="69"/>
      <c r="F107" s="70"/>
    </row>
    <row r="108" spans="1:6" s="52" customFormat="1" ht="23.25" customHeight="1" x14ac:dyDescent="0.25">
      <c r="A108" s="46" t="s">
        <v>190</v>
      </c>
      <c r="B108" s="47" t="s">
        <v>149</v>
      </c>
      <c r="C108" s="48" t="s">
        <v>72</v>
      </c>
      <c r="D108" s="49">
        <v>1</v>
      </c>
      <c r="E108" s="50"/>
      <c r="F108" s="51">
        <f t="shared" si="13"/>
        <v>0</v>
      </c>
    </row>
    <row r="109" spans="1:6" s="2" customFormat="1" ht="31.5" x14ac:dyDescent="0.25">
      <c r="A109" s="3" t="s">
        <v>191</v>
      </c>
      <c r="B109" s="18" t="s">
        <v>150</v>
      </c>
      <c r="C109" s="5" t="s">
        <v>8</v>
      </c>
      <c r="D109" s="6">
        <v>10</v>
      </c>
      <c r="E109" s="7"/>
      <c r="F109" s="8">
        <f t="shared" ref="F109:F122" si="14">+E109*D109</f>
        <v>0</v>
      </c>
    </row>
    <row r="110" spans="1:6" s="2" customFormat="1" ht="31.5" x14ac:dyDescent="0.25">
      <c r="A110" s="3" t="s">
        <v>192</v>
      </c>
      <c r="B110" s="18" t="s">
        <v>152</v>
      </c>
      <c r="C110" s="5" t="s">
        <v>72</v>
      </c>
      <c r="D110" s="6">
        <v>2</v>
      </c>
      <c r="E110" s="7"/>
      <c r="F110" s="8">
        <f t="shared" si="14"/>
        <v>0</v>
      </c>
    </row>
    <row r="111" spans="1:6" s="2" customFormat="1" ht="31.5" x14ac:dyDescent="0.25">
      <c r="A111" s="3" t="s">
        <v>193</v>
      </c>
      <c r="B111" s="18" t="s">
        <v>151</v>
      </c>
      <c r="C111" s="5" t="s">
        <v>72</v>
      </c>
      <c r="D111" s="6">
        <v>1</v>
      </c>
      <c r="E111" s="7"/>
      <c r="F111" s="8">
        <f t="shared" si="14"/>
        <v>0</v>
      </c>
    </row>
    <row r="112" spans="1:6" s="2" customFormat="1" ht="31.5" x14ac:dyDescent="0.25">
      <c r="A112" s="3" t="s">
        <v>194</v>
      </c>
      <c r="B112" s="18" t="s">
        <v>99</v>
      </c>
      <c r="C112" s="5" t="s">
        <v>72</v>
      </c>
      <c r="D112" s="6">
        <v>25</v>
      </c>
      <c r="E112" s="7"/>
      <c r="F112" s="8">
        <f t="shared" si="14"/>
        <v>0</v>
      </c>
    </row>
    <row r="113" spans="1:6" s="2" customFormat="1" ht="15.75" x14ac:dyDescent="0.25">
      <c r="A113" s="3" t="s">
        <v>195</v>
      </c>
      <c r="B113" s="18" t="s">
        <v>100</v>
      </c>
      <c r="C113" s="5" t="s">
        <v>72</v>
      </c>
      <c r="D113" s="6">
        <v>7</v>
      </c>
      <c r="E113" s="7"/>
      <c r="F113" s="8">
        <f t="shared" si="14"/>
        <v>0</v>
      </c>
    </row>
    <row r="114" spans="1:6" s="2" customFormat="1" ht="15.75" x14ac:dyDescent="0.25">
      <c r="A114" s="3" t="s">
        <v>196</v>
      </c>
      <c r="B114" s="18" t="s">
        <v>102</v>
      </c>
      <c r="C114" s="5" t="str">
        <f t="shared" ref="C114:C120" si="15">+C113</f>
        <v>UND</v>
      </c>
      <c r="D114" s="6">
        <v>50</v>
      </c>
      <c r="E114" s="7"/>
      <c r="F114" s="8">
        <f t="shared" si="14"/>
        <v>0</v>
      </c>
    </row>
    <row r="115" spans="1:6" s="2" customFormat="1" ht="31.5" x14ac:dyDescent="0.25">
      <c r="A115" s="3" t="s">
        <v>197</v>
      </c>
      <c r="B115" s="18" t="s">
        <v>103</v>
      </c>
      <c r="C115" s="5" t="str">
        <f t="shared" si="15"/>
        <v>UND</v>
      </c>
      <c r="D115" s="6">
        <v>6</v>
      </c>
      <c r="E115" s="7"/>
      <c r="F115" s="8">
        <f t="shared" si="14"/>
        <v>0</v>
      </c>
    </row>
    <row r="116" spans="1:6" s="2" customFormat="1" ht="31.5" x14ac:dyDescent="0.25">
      <c r="A116" s="3" t="s">
        <v>198</v>
      </c>
      <c r="B116" s="18" t="s">
        <v>104</v>
      </c>
      <c r="C116" s="5" t="str">
        <f t="shared" si="15"/>
        <v>UND</v>
      </c>
      <c r="D116" s="6">
        <v>3</v>
      </c>
      <c r="E116" s="7"/>
      <c r="F116" s="8">
        <f t="shared" si="14"/>
        <v>0</v>
      </c>
    </row>
    <row r="117" spans="1:6" s="2" customFormat="1" ht="15.75" x14ac:dyDescent="0.25">
      <c r="A117" s="3" t="s">
        <v>199</v>
      </c>
      <c r="B117" s="18" t="s">
        <v>105</v>
      </c>
      <c r="C117" s="5" t="str">
        <f t="shared" si="15"/>
        <v>UND</v>
      </c>
      <c r="D117" s="6">
        <v>41</v>
      </c>
      <c r="E117" s="7"/>
      <c r="F117" s="8">
        <f t="shared" si="14"/>
        <v>0</v>
      </c>
    </row>
    <row r="118" spans="1:6" s="2" customFormat="1" ht="31.5" x14ac:dyDescent="0.25">
      <c r="A118" s="3" t="s">
        <v>200</v>
      </c>
      <c r="B118" s="18" t="s">
        <v>153</v>
      </c>
      <c r="C118" s="5" t="str">
        <f t="shared" si="15"/>
        <v>UND</v>
      </c>
      <c r="D118" s="6">
        <v>4</v>
      </c>
      <c r="E118" s="7"/>
      <c r="F118" s="8">
        <f t="shared" si="14"/>
        <v>0</v>
      </c>
    </row>
    <row r="119" spans="1:6" s="2" customFormat="1" ht="31.5" x14ac:dyDescent="0.25">
      <c r="A119" s="3" t="s">
        <v>201</v>
      </c>
      <c r="B119" s="18" t="s">
        <v>154</v>
      </c>
      <c r="C119" s="5" t="str">
        <f t="shared" si="15"/>
        <v>UND</v>
      </c>
      <c r="D119" s="6">
        <v>1</v>
      </c>
      <c r="E119" s="7"/>
      <c r="F119" s="8">
        <f t="shared" si="14"/>
        <v>0</v>
      </c>
    </row>
    <row r="120" spans="1:6" s="2" customFormat="1" ht="31.5" x14ac:dyDescent="0.25">
      <c r="A120" s="3" t="s">
        <v>202</v>
      </c>
      <c r="B120" s="18" t="s">
        <v>155</v>
      </c>
      <c r="C120" s="5" t="str">
        <f t="shared" si="15"/>
        <v>UND</v>
      </c>
      <c r="D120" s="6">
        <v>1</v>
      </c>
      <c r="E120" s="7"/>
      <c r="F120" s="8">
        <f t="shared" si="14"/>
        <v>0</v>
      </c>
    </row>
    <row r="121" spans="1:6" s="2" customFormat="1" ht="15.75" x14ac:dyDescent="0.25">
      <c r="A121" s="3" t="s">
        <v>203</v>
      </c>
      <c r="B121" s="18" t="s">
        <v>101</v>
      </c>
      <c r="C121" s="5" t="s">
        <v>72</v>
      </c>
      <c r="D121" s="6">
        <v>1</v>
      </c>
      <c r="E121" s="7"/>
      <c r="F121" s="8">
        <f t="shared" si="14"/>
        <v>0</v>
      </c>
    </row>
    <row r="122" spans="1:6" s="52" customFormat="1" ht="15.75" x14ac:dyDescent="0.25">
      <c r="A122" s="46" t="s">
        <v>211</v>
      </c>
      <c r="B122" s="47" t="s">
        <v>214</v>
      </c>
      <c r="C122" s="48" t="s">
        <v>31</v>
      </c>
      <c r="D122" s="49">
        <v>1</v>
      </c>
      <c r="E122" s="50"/>
      <c r="F122" s="51">
        <f t="shared" si="14"/>
        <v>0</v>
      </c>
    </row>
    <row r="123" spans="1:6" s="2" customFormat="1" ht="18" customHeight="1" x14ac:dyDescent="0.25">
      <c r="A123" s="71" t="s">
        <v>43</v>
      </c>
      <c r="B123" s="83"/>
      <c r="C123" s="83"/>
      <c r="D123" s="83"/>
      <c r="E123" s="83"/>
      <c r="F123" s="12">
        <f>SUM(F96:F121)</f>
        <v>0</v>
      </c>
    </row>
    <row r="124" spans="1:6" s="2" customFormat="1" ht="18" customHeight="1" x14ac:dyDescent="0.25">
      <c r="A124" s="14">
        <v>10</v>
      </c>
      <c r="B124" s="19" t="s">
        <v>30</v>
      </c>
      <c r="C124" s="5" t="s">
        <v>31</v>
      </c>
      <c r="D124" s="6">
        <v>1</v>
      </c>
      <c r="E124" s="7"/>
      <c r="F124" s="12">
        <f>+E124*D124</f>
        <v>0</v>
      </c>
    </row>
    <row r="125" spans="1:6" s="2" customFormat="1" ht="18" customHeight="1" thickBot="1" x14ac:dyDescent="0.3">
      <c r="A125" s="20"/>
      <c r="B125" s="21"/>
      <c r="C125" s="21"/>
      <c r="D125" s="22"/>
      <c r="E125" s="21"/>
      <c r="F125" s="23"/>
    </row>
    <row r="126" spans="1:6" s="2" customFormat="1" ht="18" customHeight="1" x14ac:dyDescent="0.25">
      <c r="A126" s="57" t="s">
        <v>44</v>
      </c>
      <c r="B126" s="58"/>
      <c r="C126" s="58"/>
      <c r="D126" s="58"/>
      <c r="E126" s="58"/>
      <c r="F126" s="38">
        <f>+F11+F26+F32+F40+F68+F86+F93+F123+F124+F89</f>
        <v>0</v>
      </c>
    </row>
    <row r="127" spans="1:6" s="2" customFormat="1" ht="18" customHeight="1" x14ac:dyDescent="0.25">
      <c r="A127" s="84" t="s">
        <v>50</v>
      </c>
      <c r="B127" s="84"/>
      <c r="C127" s="84"/>
      <c r="D127" s="84"/>
      <c r="E127" s="24"/>
      <c r="F127" s="25">
        <f>+$F$126*E127</f>
        <v>0</v>
      </c>
    </row>
    <row r="128" spans="1:6" s="2" customFormat="1" ht="18" customHeight="1" x14ac:dyDescent="0.25">
      <c r="A128" s="83" t="s">
        <v>51</v>
      </c>
      <c r="B128" s="83"/>
      <c r="C128" s="83"/>
      <c r="D128" s="83"/>
      <c r="E128" s="24"/>
      <c r="F128" s="25">
        <f t="shared" ref="F128:F129" si="16">+$F$126*E128</f>
        <v>0</v>
      </c>
    </row>
    <row r="129" spans="1:6" ht="18" customHeight="1" x14ac:dyDescent="0.25">
      <c r="A129" s="82" t="s">
        <v>52</v>
      </c>
      <c r="B129" s="82"/>
      <c r="C129" s="82"/>
      <c r="D129" s="82"/>
      <c r="E129" s="26"/>
      <c r="F129" s="27">
        <f t="shared" si="16"/>
        <v>0</v>
      </c>
    </row>
    <row r="130" spans="1:6" ht="18" customHeight="1" x14ac:dyDescent="0.25">
      <c r="A130" s="82" t="s">
        <v>65</v>
      </c>
      <c r="B130" s="82"/>
      <c r="C130" s="82"/>
      <c r="D130" s="82"/>
      <c r="E130" s="26">
        <v>0.19</v>
      </c>
      <c r="F130" s="27">
        <f>+F129*E130</f>
        <v>0</v>
      </c>
    </row>
    <row r="131" spans="1:6" ht="18" customHeight="1" x14ac:dyDescent="0.25">
      <c r="A131" s="81" t="s">
        <v>49</v>
      </c>
      <c r="B131" s="81"/>
      <c r="C131" s="81"/>
      <c r="D131" s="81"/>
      <c r="E131" s="81"/>
      <c r="F131" s="28">
        <f>+SUM(F127:F130)</f>
        <v>0</v>
      </c>
    </row>
    <row r="132" spans="1:6" ht="18" customHeight="1" thickBot="1" x14ac:dyDescent="0.3">
      <c r="A132" s="79" t="s">
        <v>45</v>
      </c>
      <c r="B132" s="80"/>
      <c r="C132" s="80"/>
      <c r="D132" s="80"/>
      <c r="E132" s="80"/>
      <c r="F132" s="29">
        <f>+F126+F131</f>
        <v>0</v>
      </c>
    </row>
    <row r="133" spans="1:6" ht="18" customHeight="1" x14ac:dyDescent="0.25"/>
    <row r="134" spans="1:6" ht="18" customHeight="1" x14ac:dyDescent="0.25">
      <c r="F134" s="32"/>
    </row>
    <row r="136" spans="1:6" ht="15.75" x14ac:dyDescent="0.25"/>
  </sheetData>
  <mergeCells count="36">
    <mergeCell ref="A127:D127"/>
    <mergeCell ref="A123:E123"/>
    <mergeCell ref="B94:F94"/>
    <mergeCell ref="B12:F12"/>
    <mergeCell ref="A93:E93"/>
    <mergeCell ref="B42:F42"/>
    <mergeCell ref="B48:F48"/>
    <mergeCell ref="B58:F58"/>
    <mergeCell ref="A86:E86"/>
    <mergeCell ref="B87:F87"/>
    <mergeCell ref="B77:F77"/>
    <mergeCell ref="B70:F70"/>
    <mergeCell ref="A26:E26"/>
    <mergeCell ref="A32:E32"/>
    <mergeCell ref="B27:F27"/>
    <mergeCell ref="B41:F41"/>
    <mergeCell ref="A132:E132"/>
    <mergeCell ref="A131:E131"/>
    <mergeCell ref="A130:D130"/>
    <mergeCell ref="A128:D128"/>
    <mergeCell ref="A129:D129"/>
    <mergeCell ref="A126:E126"/>
    <mergeCell ref="A1:F1"/>
    <mergeCell ref="A2:F2"/>
    <mergeCell ref="A3:F3"/>
    <mergeCell ref="B6:F6"/>
    <mergeCell ref="A11:E11"/>
    <mergeCell ref="A4:F4"/>
    <mergeCell ref="B107:F107"/>
    <mergeCell ref="A89:E89"/>
    <mergeCell ref="B33:F33"/>
    <mergeCell ref="B90:F90"/>
    <mergeCell ref="B95:F95"/>
    <mergeCell ref="A40:E40"/>
    <mergeCell ref="B69:F69"/>
    <mergeCell ref="A68:E68"/>
  </mergeCells>
  <pageMargins left="0.25" right="0.25" top="0.75" bottom="0.75" header="0.3" footer="0.3"/>
  <pageSetup scale="80" fitToHeight="0" orientation="portrait" horizontalDpi="360" verticalDpi="360" r:id="rId1"/>
  <rowBreaks count="3" manualBreakCount="3">
    <brk id="32" max="16383" man="1"/>
    <brk id="53" max="5" man="1"/>
    <brk id="9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B5B710EC95642953CBEBAAB49DA5C" ma:contentTypeVersion="11" ma:contentTypeDescription="Create a new document." ma:contentTypeScope="" ma:versionID="fd3f9d863a6ab08cb23623c6c4a618c3">
  <xsd:schema xmlns:xsd="http://www.w3.org/2001/XMLSchema" xmlns:xs="http://www.w3.org/2001/XMLSchema" xmlns:p="http://schemas.microsoft.com/office/2006/metadata/properties" xmlns:ns3="7592d753-d55e-4a9f-93cd-ef5282b5fd51" xmlns:ns4="f8016ec5-5f44-4a0e-a7e0-466b18821fae" targetNamespace="http://schemas.microsoft.com/office/2006/metadata/properties" ma:root="true" ma:fieldsID="0a3de916e374a3656ed89dc4fc9cf278" ns3:_="" ns4:_="">
    <xsd:import namespace="7592d753-d55e-4a9f-93cd-ef5282b5fd51"/>
    <xsd:import namespace="f8016ec5-5f44-4a0e-a7e0-466b18821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2d753-d55e-4a9f-93cd-ef5282b5fd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16ec5-5f44-4a0e-a7e0-466b18821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4E022D-8F0C-4382-A68C-44496ED08C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B72C04-030A-4D75-8DF9-0999ECBD4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92d753-d55e-4a9f-93cd-ef5282b5fd51"/>
    <ds:schemaRef ds:uri="f8016ec5-5f44-4a0e-a7e0-466b18821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F6BAAE-6386-4F06-87A0-5EF780A4D882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7592d753-d55e-4a9f-93cd-ef5282b5fd51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f8016ec5-5f44-4a0e-a7e0-466b18821fa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 Jaqueline Panchalo Armero</cp:lastModifiedBy>
  <cp:lastPrinted>2019-05-25T16:04:59Z</cp:lastPrinted>
  <dcterms:created xsi:type="dcterms:W3CDTF">2017-10-29T05:29:31Z</dcterms:created>
  <dcterms:modified xsi:type="dcterms:W3CDTF">2019-09-06T19:48:32Z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0x010100CFBB5B710EC95642953CBEBAAB49DA5C</vt:lpwstr>
  </property>
</Properties>
</file>