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saveExternalLinkValues="0" codeName="ThisWorkbook" autoCompressPictures="0"/>
  <mc:AlternateContent xmlns:mc="http://schemas.openxmlformats.org/markup-compatibility/2006">
    <mc:Choice Requires="x15">
      <x15ac:absPath xmlns:x15ac="http://schemas.microsoft.com/office/spreadsheetml/2010/11/ac" url="/Users/ann/Dropbox (AIMS)/AIMS Network folder/INTLMGT/42 UNODC 2019 Metaevaluation/2019 EQAs/"/>
    </mc:Choice>
  </mc:AlternateContent>
  <xr:revisionPtr revIDLastSave="0" documentId="13_ncr:1_{4EBAC323-496E-2E4E-9E3E-AEA4E0ACB358}" xr6:coauthVersionLast="45" xr6:coauthVersionMax="45" xr10:uidLastSave="{00000000-0000-0000-0000-000000000000}"/>
  <bookViews>
    <workbookView xWindow="22380" yWindow="460" windowWidth="28820" windowHeight="27060" xr2:uid="{00000000-000D-0000-FFFF-FFFF00000000}"/>
  </bookViews>
  <sheets>
    <sheet name="UNODC EQA 2" sheetId="3" r:id="rId1"/>
    <sheet name="Calculations" sheetId="4" r:id="rId2"/>
  </sheets>
  <calcPr calcId="191029"/>
  <customWorkbookViews>
    <customWorkbookView name="AG - Personal View" guid="{EF638BB5-E92A-4233-B961-A938B352646C}" mergeInterval="0" personalView="1" showSheetTabs="0" xWindow="1921" yWindow="13" windowWidth="1623" windowHeight="1018" activeSheetId="1"/>
  </customWorkbookViews>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54" i="3" l="1"/>
  <c r="N25" i="4" l="1"/>
  <c r="P25" i="4" s="1"/>
  <c r="N27" i="4"/>
  <c r="P27" i="4" s="1"/>
  <c r="N26" i="4"/>
  <c r="P26" i="4" s="1"/>
  <c r="N24" i="4"/>
  <c r="D2" i="4"/>
  <c r="F2" i="4" s="1"/>
  <c r="D3" i="4"/>
  <c r="F3" i="4" s="1"/>
  <c r="D4" i="4"/>
  <c r="F4" i="4" s="1"/>
  <c r="D10" i="4"/>
  <c r="D11" i="4"/>
  <c r="F11" i="4" s="1"/>
  <c r="D12" i="4"/>
  <c r="F12" i="4" s="1"/>
  <c r="D17" i="4"/>
  <c r="F17" i="4" s="1"/>
  <c r="D18" i="4"/>
  <c r="F18" i="4" s="1"/>
  <c r="D19" i="4"/>
  <c r="F19" i="4" s="1"/>
  <c r="I2" i="4"/>
  <c r="K2" i="4" s="1"/>
  <c r="I3" i="4"/>
  <c r="I4" i="4"/>
  <c r="K4" i="4" s="1"/>
  <c r="I10" i="4"/>
  <c r="K10" i="4" s="1"/>
  <c r="I11" i="4"/>
  <c r="K11" i="4" s="1"/>
  <c r="I12" i="4"/>
  <c r="K12" i="4" s="1"/>
  <c r="I17" i="4"/>
  <c r="K17" i="4" s="1"/>
  <c r="I18" i="4"/>
  <c r="K18" i="4" s="1"/>
  <c r="I19" i="4"/>
  <c r="K19" i="4" s="1"/>
  <c r="N2" i="4"/>
  <c r="P2" i="4" s="1"/>
  <c r="N3" i="4"/>
  <c r="P3" i="4" s="1"/>
  <c r="N4" i="4"/>
  <c r="P4" i="4" s="1"/>
  <c r="N10" i="4"/>
  <c r="N11" i="4"/>
  <c r="P11" i="4" s="1"/>
  <c r="N12" i="4"/>
  <c r="P12" i="4" s="1"/>
  <c r="N17" i="4"/>
  <c r="P17" i="4" s="1"/>
  <c r="N18" i="4"/>
  <c r="P18" i="4" s="1"/>
  <c r="N19" i="4"/>
  <c r="P19" i="4" s="1"/>
  <c r="D13" i="4" l="1"/>
  <c r="N28" i="4"/>
  <c r="D20" i="4"/>
  <c r="N5" i="4"/>
  <c r="N13" i="4"/>
  <c r="P20" i="4"/>
  <c r="P21" i="4" s="1"/>
  <c r="P22" i="4" s="1"/>
  <c r="D88" i="3" s="1"/>
  <c r="P24" i="4"/>
  <c r="P28" i="4" s="1"/>
  <c r="P29" i="4" s="1"/>
  <c r="P30" i="4" s="1"/>
  <c r="D92" i="3" s="1"/>
  <c r="F10" i="4"/>
  <c r="F13" i="4" s="1"/>
  <c r="F14" i="4" s="1"/>
  <c r="I20" i="4"/>
  <c r="I5" i="4"/>
  <c r="K13" i="4"/>
  <c r="N20" i="4"/>
  <c r="I13" i="4"/>
  <c r="P5" i="4"/>
  <c r="P6" i="4" s="1"/>
  <c r="P7" i="4" s="1"/>
  <c r="D75" i="3" s="1"/>
  <c r="F20" i="4"/>
  <c r="F21" i="4" s="1"/>
  <c r="F22" i="4" s="1"/>
  <c r="D39" i="3" s="1"/>
  <c r="K20" i="4"/>
  <c r="P10" i="4"/>
  <c r="P13" i="4" s="1"/>
  <c r="K3" i="4"/>
  <c r="K5" i="4" s="1"/>
  <c r="F5" i="4"/>
  <c r="D5" i="4"/>
  <c r="C109" i="3" l="1"/>
  <c r="D109" i="3" s="1"/>
  <c r="C110" i="3"/>
  <c r="D110" i="3" s="1"/>
  <c r="P14" i="4"/>
  <c r="K21" i="4"/>
  <c r="K14" i="4"/>
  <c r="C105" i="3" s="1"/>
  <c r="D105" i="3" s="1"/>
  <c r="K6" i="4"/>
  <c r="C104" i="3" s="1"/>
  <c r="D104" i="3" s="1"/>
  <c r="C103" i="3"/>
  <c r="D103" i="3" s="1"/>
  <c r="C107" i="3"/>
  <c r="D107" i="3" s="1"/>
  <c r="F6" i="4"/>
  <c r="C101" i="3" s="1"/>
  <c r="D101" i="3" s="1"/>
  <c r="C108" i="3"/>
  <c r="D108" i="3" s="1"/>
  <c r="P15" i="4"/>
  <c r="D80" i="3" s="1"/>
  <c r="K22" i="4"/>
  <c r="D61" i="3" s="1"/>
  <c r="C106" i="3"/>
  <c r="D106" i="3" s="1"/>
  <c r="C102" i="3"/>
  <c r="D102" i="3" s="1"/>
  <c r="F15" i="4"/>
  <c r="D33" i="3" s="1"/>
  <c r="K7" i="4" l="1"/>
  <c r="D46" i="3" s="1"/>
  <c r="K15" i="4"/>
  <c r="F7" i="4"/>
  <c r="D23" i="3" s="1"/>
  <c r="D111" i="3"/>
  <c r="B96" i="3" s="1"/>
  <c r="B97" i="3" s="1"/>
</calcChain>
</file>

<file path=xl/sharedStrings.xml><?xml version="1.0" encoding="utf-8"?>
<sst xmlns="http://schemas.openxmlformats.org/spreadsheetml/2006/main" count="236" uniqueCount="133">
  <si>
    <t>Quality Assessment Criteria</t>
  </si>
  <si>
    <t xml:space="preserve">To ensure quality of data and robust data collection processes </t>
  </si>
  <si>
    <t>Yes</t>
  </si>
  <si>
    <t>To ensure sound analysis and credible findings</t>
  </si>
  <si>
    <t>No</t>
  </si>
  <si>
    <t>&lt;Select one&gt;</t>
  </si>
  <si>
    <t>SCORING</t>
  </si>
  <si>
    <t>Element Of The Evaluation</t>
  </si>
  <si>
    <t>Points Per Category</t>
  </si>
  <si>
    <t>Presentation And Completeness</t>
  </si>
  <si>
    <t>Executive Summary</t>
  </si>
  <si>
    <t>Evaluation Context And Purpose</t>
  </si>
  <si>
    <t>Evaluation Scope And Methodology</t>
  </si>
  <si>
    <t>Reliability Of Data</t>
  </si>
  <si>
    <t>Findings And Analysis</t>
  </si>
  <si>
    <t>Conclusions</t>
  </si>
  <si>
    <t xml:space="preserve">Recommendations </t>
  </si>
  <si>
    <t>Lessons Learned</t>
  </si>
  <si>
    <t>Total Maximum Score</t>
  </si>
  <si>
    <t>General Project Information</t>
  </si>
  <si>
    <t>Project/Programme Number and Name</t>
  </si>
  <si>
    <t>Thematic Area</t>
  </si>
  <si>
    <t>Geographic Area (Region, Country)</t>
  </si>
  <si>
    <t>Date of Evaluation (from MM/YYYY to MM/YYYY)</t>
  </si>
  <si>
    <t>Date of Evaluation Report (MM/YYYY)</t>
  </si>
  <si>
    <r>
      <t>OVERALL QUALITY RATING:</t>
    </r>
    <r>
      <rPr>
        <sz val="11"/>
        <color rgb="FF000000"/>
        <rFont val="Calibri"/>
        <family val="2"/>
        <scheme val="minor"/>
      </rPr>
      <t xml:space="preserve"> </t>
    </r>
  </si>
  <si>
    <t>Assessment Levels:   Very Good  -  Good  - Fair  -  Unsatisfactory</t>
  </si>
  <si>
    <t>Meets Criteria:  Y = Yes    N = No    P = Partially   N/A- Not Applicable</t>
  </si>
  <si>
    <t>1.  Structure, Completeness And Clarity Of Report</t>
  </si>
  <si>
    <t>RATING:</t>
  </si>
  <si>
    <r>
      <t>a.</t>
    </r>
    <r>
      <rPr>
        <sz val="7"/>
        <color theme="1"/>
        <rFont val="Times New Roman"/>
        <family val="1"/>
      </rPr>
      <t xml:space="preserve">     </t>
    </r>
    <r>
      <rPr>
        <sz val="11"/>
        <color theme="1"/>
        <rFont val="Calibri"/>
        <family val="2"/>
      </rPr>
      <t>Format (headings, font) accords to IEU Guidelines and Templates for Evaluation Reports.</t>
    </r>
  </si>
  <si>
    <r>
      <t>c.</t>
    </r>
    <r>
      <rPr>
        <sz val="7"/>
        <color theme="1"/>
        <rFont val="Times New Roman"/>
        <family val="1"/>
      </rPr>
      <t xml:space="preserve">      </t>
    </r>
    <r>
      <rPr>
        <sz val="11"/>
        <color theme="1"/>
        <rFont val="Calibri"/>
        <family val="2"/>
      </rPr>
      <t>Objectives stated in the terms of reference are adequately addressed.</t>
    </r>
  </si>
  <si>
    <t>2.  Executive Summary</t>
  </si>
  <si>
    <r>
      <t>a.</t>
    </r>
    <r>
      <rPr>
        <sz val="7"/>
        <color theme="1"/>
        <rFont val="Times New Roman"/>
        <family val="1"/>
      </rPr>
      <t xml:space="preserve">     </t>
    </r>
    <r>
      <rPr>
        <sz val="11"/>
        <color theme="1"/>
        <rFont val="Calibri"/>
        <family val="2"/>
      </rPr>
      <t xml:space="preserve">Written as a stand-alone section that provides an overview of the evaluation and presents its main results. </t>
    </r>
  </si>
  <si>
    <r>
      <t>b.</t>
    </r>
    <r>
      <rPr>
        <sz val="7"/>
        <color theme="1"/>
        <rFont val="Times New Roman"/>
        <family val="1"/>
      </rPr>
      <t xml:space="preserve">     </t>
    </r>
    <r>
      <rPr>
        <sz val="11"/>
        <color theme="1"/>
        <rFont val="Calibri"/>
        <family val="2"/>
      </rPr>
      <t>Generally follows the structure of:  i) Purpose, including intended audience(s); ii) Objectives and brief description of intervention; iii) Methodology); iv) Main Conclusions; v) Recommendations.</t>
    </r>
  </si>
  <si>
    <r>
      <t>c.</t>
    </r>
    <r>
      <rPr>
        <sz val="7"/>
        <color theme="1"/>
        <rFont val="Times New Roman"/>
        <family val="1"/>
      </rPr>
      <t xml:space="preserve">      </t>
    </r>
    <r>
      <rPr>
        <sz val="11"/>
        <color theme="1"/>
        <rFont val="Calibri"/>
        <family val="2"/>
      </rPr>
      <t>Summary Matrix presents only the key and most important recommendations from evaluation report.</t>
    </r>
  </si>
  <si>
    <r>
      <t>d.</t>
    </r>
    <r>
      <rPr>
        <sz val="7"/>
        <color theme="1"/>
        <rFont val="Times New Roman"/>
        <family val="1"/>
      </rPr>
      <t xml:space="preserve">     </t>
    </r>
    <r>
      <rPr>
        <sz val="11"/>
        <color theme="1"/>
        <rFont val="Calibri"/>
        <family val="2"/>
      </rPr>
      <t xml:space="preserve">Findings, sources and recommendations in the Summary Matrix are clear and cohesive, and specify the stakeholder to whom they are addressed. </t>
    </r>
  </si>
  <si>
    <r>
      <t>e.</t>
    </r>
    <r>
      <rPr>
        <sz val="7"/>
        <color theme="1"/>
        <rFont val="Times New Roman"/>
        <family val="1"/>
      </rPr>
      <t xml:space="preserve">     </t>
    </r>
    <r>
      <rPr>
        <sz val="11"/>
        <color theme="1"/>
        <rFont val="Calibri"/>
        <family val="2"/>
      </rPr>
      <t>Maximum length 4 pages, excluding the Summary Matrix.</t>
    </r>
  </si>
  <si>
    <t>3.  Evaluation Context And Purpose</t>
  </si>
  <si>
    <r>
      <t>a.</t>
    </r>
    <r>
      <rPr>
        <sz val="7"/>
        <color theme="1"/>
        <rFont val="Times New Roman"/>
        <family val="1"/>
      </rPr>
      <t xml:space="preserve">     </t>
    </r>
    <r>
      <rPr>
        <sz val="11"/>
        <color theme="1"/>
        <rFont val="Calibri"/>
        <family val="2"/>
      </rPr>
      <t>Clear description of the project evaluated is presented.</t>
    </r>
  </si>
  <si>
    <r>
      <t>b.</t>
    </r>
    <r>
      <rPr>
        <sz val="7"/>
        <color theme="1"/>
        <rFont val="Times New Roman"/>
        <family val="1"/>
      </rPr>
      <t xml:space="preserve">     </t>
    </r>
    <r>
      <rPr>
        <sz val="11"/>
        <color theme="1"/>
        <rFont val="Calibri"/>
        <family val="2"/>
      </rPr>
      <t>Logic model and/or the expected results chain, and /or program theory (that at a minimum identifies and links objectives, outcomes and indicators of the project) is clearly described.</t>
    </r>
  </si>
  <si>
    <t>4.  Scope And Methodology</t>
  </si>
  <si>
    <r>
      <t>a.</t>
    </r>
    <r>
      <rPr>
        <sz val="7"/>
        <color theme="1"/>
        <rFont val="Times New Roman"/>
        <family val="1"/>
      </rPr>
      <t xml:space="preserve">     </t>
    </r>
    <r>
      <rPr>
        <sz val="11"/>
        <color theme="1"/>
        <rFont val="Calibri"/>
        <family val="2"/>
      </rPr>
      <t>Evaluation scope is clearly explained including the main evaluation criteria, questions and justification of what the evaluation did and did not cover.</t>
    </r>
  </si>
  <si>
    <r>
      <t>f.</t>
    </r>
    <r>
      <rPr>
        <sz val="7"/>
        <color theme="1"/>
        <rFont val="Times New Roman"/>
        <family val="1"/>
      </rPr>
      <t xml:space="preserve">      </t>
    </r>
    <r>
      <rPr>
        <sz val="11"/>
        <color theme="1"/>
        <rFont val="Calibri"/>
        <family val="2"/>
      </rPr>
      <t xml:space="preserve">Sampling frame clearly described and includes area and population to be represented, rationale for selection, mechanics of selection including whether random, numbers selected out of potential subjects, and limitations of sample. </t>
    </r>
  </si>
  <si>
    <t>5. Reliability of Data</t>
  </si>
  <si>
    <r>
      <t>a.</t>
    </r>
    <r>
      <rPr>
        <sz val="7"/>
        <color theme="1"/>
        <rFont val="Times New Roman"/>
        <family val="1"/>
      </rPr>
      <t xml:space="preserve">     </t>
    </r>
    <r>
      <rPr>
        <sz val="11"/>
        <color theme="1"/>
        <rFont val="Calibri"/>
        <family val="2"/>
      </rPr>
      <t>Triangulation principles (using multiple sources of data and methods) were applied to validate findings.</t>
    </r>
  </si>
  <si>
    <r>
      <t>b.</t>
    </r>
    <r>
      <rPr>
        <sz val="7"/>
        <color theme="1"/>
        <rFont val="Times New Roman"/>
        <family val="1"/>
      </rPr>
      <t xml:space="preserve">     </t>
    </r>
    <r>
      <rPr>
        <sz val="11"/>
        <color theme="1"/>
        <rFont val="Calibri"/>
        <family val="2"/>
      </rPr>
      <t>Qualitative and quantitative data sources were used, and included the range of stakeholder groups and additional key informants (when necessary) defined in evaluation scope.</t>
    </r>
  </si>
  <si>
    <r>
      <t>d.</t>
    </r>
    <r>
      <rPr>
        <sz val="7"/>
        <color theme="1"/>
        <rFont val="Times New Roman"/>
        <family val="1"/>
      </rPr>
      <t xml:space="preserve">     </t>
    </r>
    <r>
      <rPr>
        <sz val="11"/>
        <color theme="1"/>
        <rFont val="Calibri"/>
        <family val="2"/>
      </rPr>
      <t>Evidence provided of how data was collected with a sensitivity to issues of discrimination and other ethical considerations.</t>
    </r>
  </si>
  <si>
    <r>
      <t>e.</t>
    </r>
    <r>
      <rPr>
        <sz val="7"/>
        <color theme="1"/>
        <rFont val="Times New Roman"/>
        <family val="1"/>
      </rPr>
      <t xml:space="preserve">     </t>
    </r>
    <r>
      <rPr>
        <sz val="11"/>
        <color theme="1"/>
        <rFont val="Calibri"/>
        <family val="2"/>
      </rPr>
      <t>Adequate disaggregation of data by relevant stakeholder undertaken (gender, ethnicity, age, under-represented groups, etc.). If this has not been possible, it is explained.</t>
    </r>
  </si>
  <si>
    <t>6. FINDINGS AND ANALYSIS</t>
  </si>
  <si>
    <t>Findings</t>
  </si>
  <si>
    <t>-</t>
  </si>
  <si>
    <r>
      <t>a.</t>
    </r>
    <r>
      <rPr>
        <sz val="7"/>
        <color theme="1"/>
        <rFont val="Times New Roman"/>
        <family val="1"/>
      </rPr>
      <t xml:space="preserve">     </t>
    </r>
    <r>
      <rPr>
        <sz val="11"/>
        <color theme="1"/>
        <rFont val="Calibri"/>
        <family val="2"/>
      </rPr>
      <t>Are clearly formulated and presented</t>
    </r>
  </si>
  <si>
    <r>
      <t>b.</t>
    </r>
    <r>
      <rPr>
        <sz val="7"/>
        <color theme="1"/>
        <rFont val="Times New Roman"/>
        <family val="1"/>
      </rPr>
      <t xml:space="preserve">     </t>
    </r>
    <r>
      <rPr>
        <sz val="11"/>
        <color theme="1"/>
        <rFont val="Calibri"/>
        <family val="2"/>
      </rPr>
      <t>Are based on rigorous analysis of the data collected; take into account any identified benchmarks.</t>
    </r>
  </si>
  <si>
    <r>
      <t>c.</t>
    </r>
    <r>
      <rPr>
        <sz val="7"/>
        <color theme="1"/>
        <rFont val="Times New Roman"/>
        <family val="1"/>
      </rPr>
      <t xml:space="preserve">      </t>
    </r>
    <r>
      <rPr>
        <sz val="11"/>
        <color theme="1"/>
        <rFont val="Calibri"/>
        <family val="2"/>
      </rPr>
      <t>Address all evaluation criteria and questions raised in the ToR including relevance, efficiency, effectiveness, impact and sustainability, as well as UNODC’s additional criteria of design, partnership and cooperation, innovation, and the cross-cutting themes of human rights and gender.</t>
    </r>
  </si>
  <si>
    <r>
      <t>d.</t>
    </r>
    <r>
      <rPr>
        <sz val="7"/>
        <color theme="1"/>
        <rFont val="Times New Roman"/>
        <family val="1"/>
      </rPr>
      <t xml:space="preserve">     </t>
    </r>
    <r>
      <rPr>
        <sz val="11"/>
        <color theme="1"/>
        <rFont val="Calibri"/>
        <family val="2"/>
      </rPr>
      <t>Address any limitations or gaps in the evidence and discuss any impacts on responding to evaluation questions raised in ToR.</t>
    </r>
  </si>
  <si>
    <t>Analysis</t>
  </si>
  <si>
    <r>
      <t>a.</t>
    </r>
    <r>
      <rPr>
        <sz val="7"/>
        <color theme="1"/>
        <rFont val="Times New Roman"/>
        <family val="1"/>
      </rPr>
      <t xml:space="preserve">     </t>
    </r>
    <r>
      <rPr>
        <sz val="11"/>
        <color theme="1"/>
        <rFont val="Calibri"/>
        <family val="2"/>
      </rPr>
      <t>Interpretations are based on carefully described assumptions.</t>
    </r>
  </si>
  <si>
    <r>
      <t>b.</t>
    </r>
    <r>
      <rPr>
        <sz val="7"/>
        <color theme="1"/>
        <rFont val="Times New Roman"/>
        <family val="1"/>
      </rPr>
      <t xml:space="preserve">     </t>
    </r>
    <r>
      <rPr>
        <sz val="11"/>
        <color theme="1"/>
        <rFont val="Calibri"/>
        <family val="2"/>
      </rPr>
      <t>Contextual factors are identified (including reasons for accomplishments and failures, and continuing constraints).</t>
    </r>
  </si>
  <si>
    <r>
      <t>c.</t>
    </r>
    <r>
      <rPr>
        <sz val="7"/>
        <color theme="1"/>
        <rFont val="Times New Roman"/>
        <family val="1"/>
      </rPr>
      <t xml:space="preserve">      </t>
    </r>
    <r>
      <rPr>
        <sz val="11"/>
        <color theme="1"/>
        <rFont val="Calibri"/>
        <family val="2"/>
      </rPr>
      <t>Cause and effect links between an intervention and its end results (including unintended results) are explained.</t>
    </r>
  </si>
  <si>
    <t>7. CONCLUSIONS</t>
  </si>
  <si>
    <r>
      <t>a.</t>
    </r>
    <r>
      <rPr>
        <sz val="7"/>
        <color theme="1"/>
        <rFont val="Times New Roman"/>
        <family val="1"/>
      </rPr>
      <t xml:space="preserve">     </t>
    </r>
    <r>
      <rPr>
        <sz val="11"/>
        <color theme="1"/>
        <rFont val="Calibri"/>
        <family val="2"/>
      </rPr>
      <t>Take into consideration all evaluation criteria and questions, including human rights and gender equality/mainstreaming criteria.</t>
    </r>
  </si>
  <si>
    <t xml:space="preserve">8. RECOMMENDATIONS </t>
  </si>
  <si>
    <r>
      <t>a.</t>
    </r>
    <r>
      <rPr>
        <sz val="7"/>
        <color theme="1"/>
        <rFont val="Times New Roman"/>
        <family val="1"/>
      </rPr>
      <t xml:space="preserve">     </t>
    </r>
    <r>
      <rPr>
        <sz val="11"/>
        <color theme="1"/>
        <rFont val="Calibri"/>
        <family val="2"/>
      </rPr>
      <t>Are clearly formulated, based on the conclusions, and substantiated by evidence collected.</t>
    </r>
  </si>
  <si>
    <r>
      <t>b.</t>
    </r>
    <r>
      <rPr>
        <sz val="7"/>
        <color theme="1"/>
        <rFont val="Times New Roman"/>
        <family val="1"/>
      </rPr>
      <t xml:space="preserve">     </t>
    </r>
    <r>
      <rPr>
        <sz val="11"/>
        <color theme="1"/>
        <rFont val="Calibri"/>
        <family val="2"/>
      </rPr>
      <t>Address flaws, if any, in project’s data acquisition processes.</t>
    </r>
  </si>
  <si>
    <r>
      <t>d.</t>
    </r>
    <r>
      <rPr>
        <sz val="7"/>
        <color theme="1"/>
        <rFont val="Times New Roman"/>
        <family val="1"/>
      </rPr>
      <t xml:space="preserve">     </t>
    </r>
    <r>
      <rPr>
        <sz val="11"/>
        <color theme="1"/>
        <rFont val="Calibri"/>
        <family val="2"/>
      </rPr>
      <t>Are clustered and prioritized.</t>
    </r>
  </si>
  <si>
    <t>9.   LESSONS LEARNED</t>
  </si>
  <si>
    <r>
      <t>b.</t>
    </r>
    <r>
      <rPr>
        <sz val="7"/>
        <color theme="1"/>
        <rFont val="Times New Roman"/>
        <family val="1"/>
      </rPr>
      <t xml:space="preserve">     </t>
    </r>
    <r>
      <rPr>
        <sz val="11"/>
        <color theme="1"/>
        <rFont val="Calibri"/>
        <family val="2"/>
      </rPr>
      <t>Are based on specific evidence and analysis drawn from the evaluation.</t>
    </r>
  </si>
  <si>
    <r>
      <t>c.</t>
    </r>
    <r>
      <rPr>
        <sz val="7"/>
        <color theme="1"/>
        <rFont val="Times New Roman"/>
        <family val="1"/>
      </rPr>
      <t xml:space="preserve">      </t>
    </r>
    <r>
      <rPr>
        <sz val="11"/>
        <color theme="1"/>
        <rFont val="Calibri"/>
        <family val="2"/>
      </rPr>
      <t>Have wider applicability and relevance to the specific subject and context.</t>
    </r>
  </si>
  <si>
    <r>
      <t>a.</t>
    </r>
    <r>
      <rPr>
        <sz val="7"/>
        <color theme="1"/>
        <rFont val="Times New Roman"/>
        <family val="1"/>
      </rPr>
      <t xml:space="preserve">     </t>
    </r>
    <r>
      <rPr>
        <sz val="11"/>
        <color theme="1"/>
        <rFont val="Calibri"/>
        <family val="2"/>
      </rPr>
      <t>GEEW is integrated in the evaluation scope of analysis and indicators are designed in a way that ensures GEEW-related data will be collected.</t>
    </r>
  </si>
  <si>
    <t>Overall Score</t>
  </si>
  <si>
    <t>Overall Rating</t>
  </si>
  <si>
    <r>
      <t>b.</t>
    </r>
    <r>
      <rPr>
        <sz val="7"/>
        <color theme="1"/>
        <rFont val="Times New Roman"/>
        <family val="1"/>
      </rPr>
      <t xml:space="preserve">     </t>
    </r>
    <r>
      <rPr>
        <sz val="11"/>
        <color theme="1"/>
        <rFont val="Calibri"/>
        <family val="2"/>
      </rPr>
      <t xml:space="preserve">Transparent description presented of methodology applied, including how it was designed to address the evaluation purpose, objectives, questions and criteria. </t>
    </r>
  </si>
  <si>
    <r>
      <t>f.</t>
    </r>
    <r>
      <rPr>
        <sz val="7"/>
        <color theme="1"/>
        <rFont val="Times New Roman"/>
        <family val="1"/>
      </rPr>
      <t xml:space="preserve">     </t>
    </r>
    <r>
      <rPr>
        <sz val="11"/>
        <color theme="1"/>
        <rFont val="Calibri"/>
        <family val="2"/>
      </rPr>
      <t>Discuss any variances between planned and actual results of the project (in terms of objectives, outcomes, outputs).</t>
    </r>
  </si>
  <si>
    <r>
      <t>d.</t>
    </r>
    <r>
      <rPr>
        <sz val="7"/>
        <color theme="1"/>
        <rFont val="Times New Roman"/>
        <family val="1"/>
      </rPr>
      <t xml:space="preserve">     </t>
    </r>
    <r>
      <rPr>
        <sz val="11"/>
        <color theme="1"/>
        <rFont val="Calibri"/>
        <family val="2"/>
      </rPr>
      <t>Includes substantive analysis of human rights issues.</t>
    </r>
  </si>
  <si>
    <t>e.  Include recommendations related to the SDGs covered by the evaluation.</t>
  </si>
  <si>
    <r>
      <t>f.</t>
    </r>
    <r>
      <rPr>
        <sz val="7"/>
        <color theme="1"/>
        <rFont val="Times New Roman"/>
        <family val="1"/>
      </rPr>
      <t xml:space="preserve">     </t>
    </r>
    <r>
      <rPr>
        <sz val="11"/>
        <color theme="1"/>
        <rFont val="Calibri"/>
        <family val="2"/>
      </rPr>
      <t xml:space="preserve">Reflect stakeholders’ consultations whilst remaining balanced and impartial </t>
    </r>
  </si>
  <si>
    <r>
      <t>g.</t>
    </r>
    <r>
      <rPr>
        <sz val="7"/>
        <color theme="1"/>
        <rFont val="Times New Roman"/>
        <family val="1"/>
      </rPr>
      <t xml:space="preserve">      </t>
    </r>
    <r>
      <rPr>
        <sz val="11"/>
        <color theme="1"/>
        <rFont val="Calibri"/>
        <family val="2"/>
      </rPr>
      <t>Clearly identify who is responsible  for action.</t>
    </r>
  </si>
  <si>
    <t>Gender Equality and Empowerment of Women</t>
  </si>
  <si>
    <t>Partial</t>
  </si>
  <si>
    <t xml:space="preserve">RATING: </t>
  </si>
  <si>
    <t>Set one:</t>
  </si>
  <si>
    <t>Average rating</t>
  </si>
  <si>
    <t>Set two:</t>
  </si>
  <si>
    <t>Set three:</t>
  </si>
  <si>
    <t>Set four:</t>
  </si>
  <si>
    <t>Set five:</t>
  </si>
  <si>
    <t>Set six:</t>
  </si>
  <si>
    <t>Set seven:</t>
  </si>
  <si>
    <t>Set eight:</t>
  </si>
  <si>
    <t>Set nine:</t>
  </si>
  <si>
    <t>Set ten:</t>
  </si>
  <si>
    <t>Average score</t>
  </si>
  <si>
    <t>Weighted score</t>
  </si>
  <si>
    <t>Relevant SDG(s)</t>
  </si>
  <si>
    <t>Type of Evaluation (In-Depth/Independent Project; Final/Midterm; Other)</t>
  </si>
  <si>
    <t>Cost of Evaluation (USD)</t>
  </si>
  <si>
    <t>Yes   No Partial</t>
  </si>
  <si>
    <t>e.   Include findings related to the SDGs covered by the evaluation.</t>
  </si>
  <si>
    <t>c.    Connection with Sustainable Development Goals is clear.</t>
  </si>
  <si>
    <r>
      <t>10.  ASSESSMENT OF THE INTEGRATION OF GENDER EQUALITY AND EMPOWERMENT OF WOMEN (GEEW) for UN-SWAP</t>
    </r>
    <r>
      <rPr>
        <i/>
        <vertAlign val="superscript"/>
        <sz val="11"/>
        <rFont val="Calibri"/>
        <family val="2"/>
      </rPr>
      <t xml:space="preserve"> </t>
    </r>
  </si>
  <si>
    <t>Evaluation Team (# of men/# of women; names of team members)</t>
  </si>
  <si>
    <r>
      <t>b.</t>
    </r>
    <r>
      <rPr>
        <sz val="7"/>
        <color theme="1"/>
        <rFont val="Times New Roman"/>
        <family val="1"/>
      </rPr>
      <t xml:space="preserve">     </t>
    </r>
    <r>
      <rPr>
        <sz val="11"/>
        <color theme="1"/>
        <rFont val="Calibri"/>
        <family val="2"/>
      </rPr>
      <t>Have been formulated clearly,  are based on findings and substantiated by evidence collected and go beyond the findings and provide a thorough understanding of the underlying issues of the project and add value to the findings.</t>
    </r>
  </si>
  <si>
    <r>
      <t>c.</t>
    </r>
    <r>
      <rPr>
        <sz val="7"/>
        <color theme="1"/>
        <rFont val="Times New Roman"/>
        <family val="1"/>
      </rPr>
      <t xml:space="preserve">      </t>
    </r>
    <r>
      <rPr>
        <sz val="11"/>
        <color theme="1"/>
        <rFont val="Calibri"/>
        <family val="2"/>
      </rPr>
      <t>Convey the evaluators’ unbiased judgement of the intervention.</t>
    </r>
  </si>
  <si>
    <r>
      <t>c.</t>
    </r>
    <r>
      <rPr>
        <sz val="7"/>
        <color theme="1"/>
        <rFont val="Times New Roman"/>
        <family val="1"/>
      </rPr>
      <t xml:space="preserve">      </t>
    </r>
    <r>
      <rPr>
        <sz val="11"/>
        <color theme="1"/>
        <rFont val="Calibri"/>
        <family val="2"/>
      </rPr>
      <t>Are specific, realistic, indicate a time, are actionable, and of a manageable number.</t>
    </r>
  </si>
  <si>
    <r>
      <t>b.</t>
    </r>
    <r>
      <rPr>
        <sz val="7"/>
        <color theme="1"/>
        <rFont val="Times New Roman"/>
        <family val="1"/>
      </rPr>
      <t xml:space="preserve">     </t>
    </r>
    <r>
      <rPr>
        <sz val="11"/>
        <color theme="1"/>
        <rFont val="Calibri"/>
        <family val="2"/>
      </rPr>
      <t>Structure accords to IEU Guidelines for Evaluation Reports with the following logical sequence: List of acronyms; Executive Summary; Summary Matrix of Findings, Evidence and Recommendations; Introduction (Background and Context, Evaluation Scope and Methodology, Limitations to the Evaluation); Findings (Relevance, Efficiency, Partnership and Cooperation, Effectiveness, Impact, Sustainability, Human Rights and Gender Equality/Mainstreaming, as well as Design and Innovation if in ToR); Conclusions; Recommendations; Lessons Learned.</t>
    </r>
  </si>
  <si>
    <t xml:space="preserve">e.     Project status is described including its phase of implementation and any significant changes (e.g. to strategies, logical frameworks) that have occurred. </t>
  </si>
  <si>
    <r>
      <t>f.</t>
    </r>
    <r>
      <rPr>
        <sz val="7"/>
        <color theme="1"/>
        <rFont val="Times New Roman"/>
        <family val="1"/>
      </rPr>
      <t xml:space="preserve">     </t>
    </r>
    <r>
      <rPr>
        <sz val="11"/>
        <color theme="1"/>
        <rFont val="Calibri"/>
        <family val="2"/>
      </rPr>
      <t>Purpose of evaluation is clearly defined, including why it was needed at that point in time, what information is needed, and the target audience.</t>
    </r>
  </si>
  <si>
    <r>
      <rPr>
        <b/>
        <sz val="10"/>
        <color theme="3"/>
        <rFont val="Calibri"/>
        <family val="2"/>
        <scheme val="minor"/>
      </rPr>
      <t>Assessment Levels:</t>
    </r>
    <r>
      <rPr>
        <sz val="10"/>
        <color theme="3"/>
        <rFont val="Calibri"/>
        <family val="2"/>
        <scheme val="minor"/>
      </rPr>
      <t xml:space="preserve">   Very Good (90%+)   Good (70-89%)   Fair (50-69%)    Unsatisfactory (&lt;50%)</t>
    </r>
  </si>
  <si>
    <r>
      <rPr>
        <b/>
        <i/>
        <sz val="11"/>
        <color theme="1"/>
        <rFont val="Calibri"/>
        <family val="2"/>
      </rPr>
      <t>GEEW scoring:</t>
    </r>
    <r>
      <rPr>
        <i/>
        <sz val="11"/>
        <color theme="1"/>
        <rFont val="Calibri"/>
        <family val="2"/>
      </rPr>
      <t xml:space="preserve">  0 - 3 points = Misses requirements  /   4 - 6 points = Approaches requirements   /  7 - 9 points = Meets requirements</t>
    </r>
  </si>
  <si>
    <t xml:space="preserve">UNODC Evaluation Quality Assessent (EQA) </t>
  </si>
  <si>
    <r>
      <t>b.</t>
    </r>
    <r>
      <rPr>
        <sz val="7"/>
        <color theme="1"/>
        <rFont val="Times New Roman"/>
        <family val="1"/>
      </rPr>
      <t xml:space="preserve">      </t>
    </r>
    <r>
      <rPr>
        <sz val="11"/>
        <color theme="1"/>
        <rFont val="Calibri"/>
        <family val="2"/>
      </rPr>
      <t>Gender-responsive evaluation methodology, methods and tools, and data analysis techniques are selected.</t>
    </r>
  </si>
  <si>
    <r>
      <t>c.</t>
    </r>
    <r>
      <rPr>
        <sz val="7"/>
        <color theme="1"/>
        <rFont val="Times New Roman"/>
        <family val="1"/>
      </rPr>
      <t xml:space="preserve">     </t>
    </r>
    <r>
      <rPr>
        <sz val="11"/>
        <color theme="1"/>
        <rFont val="Calibri"/>
        <family val="2"/>
      </rPr>
      <t>Evaluation findings, conclusions and recommendations reflect a gender analysis.</t>
    </r>
  </si>
  <si>
    <r>
      <t>c.</t>
    </r>
    <r>
      <rPr>
        <sz val="7"/>
        <color theme="1"/>
        <rFont val="Times New Roman"/>
        <family val="1"/>
      </rPr>
      <t xml:space="preserve">      </t>
    </r>
    <r>
      <rPr>
        <sz val="11"/>
        <rFont val="Calibri"/>
        <family val="2"/>
      </rPr>
      <t xml:space="preserve">Methodology </t>
    </r>
    <r>
      <rPr>
        <sz val="11"/>
        <color theme="1"/>
        <rFont val="Calibri"/>
        <family val="2"/>
      </rPr>
      <t xml:space="preserve">allows for drawing causal connections between outputs and expected outcomes. </t>
    </r>
  </si>
  <si>
    <r>
      <t>a.</t>
    </r>
    <r>
      <rPr>
        <sz val="7"/>
        <color theme="1"/>
        <rFont val="Times New Roman"/>
        <family val="1"/>
      </rPr>
      <t xml:space="preserve">     </t>
    </r>
    <r>
      <rPr>
        <sz val="11"/>
        <color theme="1"/>
        <rFont val="Calibri"/>
        <family val="2"/>
      </rPr>
      <t xml:space="preserve">Are clearly identified, innovative and add value to common knowledge. </t>
    </r>
  </si>
  <si>
    <r>
      <t>c.</t>
    </r>
    <r>
      <rPr>
        <sz val="7"/>
        <color theme="1"/>
        <rFont val="Times New Roman"/>
        <family val="1"/>
      </rPr>
      <t xml:space="preserve">      </t>
    </r>
    <r>
      <rPr>
        <sz val="11"/>
        <color theme="1"/>
        <rFont val="Calibri"/>
        <family val="2"/>
      </rPr>
      <t>Limitations that emerged in primary and secondary data sources and collection processes (bias, data gaps, etc.) are identified and, actions taken to mitigate</t>
    </r>
    <r>
      <rPr>
        <sz val="11"/>
        <color rgb="FFFF0000"/>
        <rFont val="Calibri"/>
        <family val="2"/>
      </rPr>
      <t xml:space="preserve"> </t>
    </r>
    <r>
      <rPr>
        <sz val="11"/>
        <color theme="1"/>
        <rFont val="Calibri"/>
        <family val="2"/>
      </rPr>
      <t xml:space="preserve">such issues are explained. </t>
    </r>
  </si>
  <si>
    <t>Evaluation Complexity Factors (if any)</t>
  </si>
  <si>
    <t>EQA Provided for Draft Report (Y/N; if Y, indicate rating)</t>
  </si>
  <si>
    <t>version: December 2019</t>
  </si>
  <si>
    <t>Quality Assessment Conducted On/By</t>
  </si>
  <si>
    <t>Approved Project/Programme Budget at the Time of the Evaluation (USD)</t>
  </si>
  <si>
    <r>
      <t>d.</t>
    </r>
    <r>
      <rPr>
        <sz val="7"/>
        <color theme="1"/>
        <rFont val="Times New Roman"/>
        <family val="1"/>
      </rPr>
      <t>    </t>
    </r>
    <r>
      <rPr>
        <sz val="11"/>
        <color theme="1"/>
        <rFont val="Calibri"/>
        <family val="2"/>
      </rPr>
      <t xml:space="preserve">Context of key cultural, gender related, social, political, economic, demographic, and institutional factors are described, and the key stakeholders involved in the project implementation and their roles are identified.  </t>
    </r>
  </si>
  <si>
    <r>
      <t>e.</t>
    </r>
    <r>
      <rPr>
        <sz val="7"/>
        <color theme="1"/>
        <rFont val="Times New Roman"/>
        <family val="1"/>
      </rPr>
      <t xml:space="preserve">     </t>
    </r>
    <r>
      <rPr>
        <sz val="11"/>
        <color theme="1"/>
        <rFont val="Calibri"/>
        <family val="2"/>
      </rPr>
      <t xml:space="preserve">Data collection methods and analysis, and data sources are carefully described, as are the rationale for selecting them. Processes are adequate for measuring outcomes set out in logic model.Reference indicators and benchmarks are included where relevant. </t>
    </r>
  </si>
  <si>
    <r>
      <t>g.</t>
    </r>
    <r>
      <rPr>
        <sz val="7"/>
        <color theme="1"/>
        <rFont val="Times New Roman"/>
        <family val="1"/>
      </rPr>
      <t xml:space="preserve">     </t>
    </r>
    <r>
      <rPr>
        <sz val="11"/>
        <color theme="1"/>
        <rFont val="Calibri"/>
        <family val="2"/>
      </rPr>
      <t xml:space="preserve">High degree of participation of internal and external stakeholders, including the Core Learning Partners, throughout the evaluation process is planned for and made explicit, particularly in the development of the evaluation design, conclusions and recommendations. </t>
    </r>
  </si>
  <si>
    <r>
      <t>d.</t>
    </r>
    <r>
      <rPr>
        <sz val="7"/>
        <color theme="1"/>
        <rFont val="Times New Roman"/>
        <family val="1"/>
      </rPr>
      <t xml:space="preserve">     </t>
    </r>
    <r>
      <rPr>
        <sz val="11"/>
        <color theme="1"/>
        <rFont val="Calibri"/>
        <family val="2"/>
      </rPr>
      <t xml:space="preserve">Methods are appropriate for analysing gender equality/mainstreaming and human rights issues identified in evaluation scope; methodology takes into account power relations during an evaluation process; is inclusive and participatory. </t>
    </r>
  </si>
  <si>
    <r>
      <t>d.</t>
    </r>
    <r>
      <rPr>
        <sz val="7"/>
        <color theme="1"/>
        <rFont val="Times New Roman"/>
        <family val="1"/>
      </rPr>
      <t xml:space="preserve">     </t>
    </r>
    <r>
      <rPr>
        <sz val="11"/>
        <color theme="1"/>
        <rFont val="Calibri"/>
        <family val="2"/>
      </rPr>
      <t xml:space="preserve">Report is easy to read and understand (i.e. written in an accessible non-technical language appropriate for the intended audience). </t>
    </r>
  </si>
  <si>
    <r>
      <t>e.</t>
    </r>
    <r>
      <rPr>
        <sz val="7"/>
        <color theme="1"/>
        <rFont val="Times New Roman"/>
        <family val="1"/>
      </rPr>
      <t xml:space="preserve">      </t>
    </r>
    <r>
      <rPr>
        <sz val="11"/>
        <color theme="1"/>
        <rFont val="Calibri"/>
        <family val="2"/>
      </rPr>
      <t>Language is empowering and inclusive avoiding gender, heterosexual, age, cultural and religious bias, among others.</t>
    </r>
  </si>
  <si>
    <r>
      <t>f.</t>
    </r>
    <r>
      <rPr>
        <sz val="7"/>
        <color theme="1"/>
        <rFont val="Times New Roman"/>
        <family val="1"/>
      </rPr>
      <t xml:space="preserve">     </t>
    </r>
    <r>
      <rPr>
        <sz val="11"/>
        <color theme="1"/>
        <rFont val="Calibri"/>
        <family val="2"/>
      </rPr>
      <t>Report is generally free from grammar, spelling, or punctuation errors.</t>
    </r>
  </si>
  <si>
    <r>
      <t>g.</t>
    </r>
    <r>
      <rPr>
        <sz val="7"/>
        <color theme="1"/>
        <rFont val="Times New Roman"/>
        <family val="1"/>
      </rPr>
      <t xml:space="preserve">     </t>
    </r>
    <r>
      <rPr>
        <sz val="11"/>
        <color theme="1"/>
        <rFont val="Calibri"/>
        <family val="2"/>
      </rPr>
      <t xml:space="preserve">Visual aids, such as maps and graphs, are used to convey key information. </t>
    </r>
  </si>
  <si>
    <r>
      <t>h.</t>
    </r>
    <r>
      <rPr>
        <sz val="7"/>
        <color theme="1"/>
        <rFont val="Times New Roman"/>
        <family val="1"/>
      </rPr>
      <t xml:space="preserve">       </t>
    </r>
    <r>
      <rPr>
        <sz val="11"/>
        <color theme="1"/>
        <rFont val="Calibri"/>
        <family val="2"/>
      </rPr>
      <t>Composition of Evaluation Team is included and has gender and geographic expertise. Preferably it is gender balanced and includes professionals from countries or regions concerned.</t>
    </r>
  </si>
  <si>
    <r>
      <t>i.</t>
    </r>
    <r>
      <rPr>
        <sz val="7"/>
        <color theme="1"/>
        <rFont val="Times New Roman"/>
        <family val="1"/>
      </rPr>
      <t xml:space="preserve">     </t>
    </r>
    <r>
      <rPr>
        <sz val="11"/>
        <color theme="1"/>
        <rFont val="Calibri"/>
        <family val="2"/>
      </rPr>
      <t xml:space="preserve">Annexes include at a minimum: evaluation terms of reference; logic model and/or evaluation matrix; list of persons interviewed and sites visited; list of documents consulted; evaluation tools used. </t>
    </r>
  </si>
  <si>
    <r>
      <t>d.</t>
    </r>
    <r>
      <rPr>
        <sz val="7"/>
        <color theme="1"/>
        <rFont val="Times New Roman"/>
        <family val="1"/>
      </rPr>
      <t xml:space="preserve">     </t>
    </r>
    <r>
      <rPr>
        <sz val="11"/>
        <color theme="1"/>
        <rFont val="Calibri"/>
        <family val="2"/>
      </rPr>
      <t>Present a comprehensive picture of both the strengths and weaknesses of the project.</t>
    </r>
  </si>
  <si>
    <r>
      <t>SUMMARY:</t>
    </r>
    <r>
      <rPr>
        <b/>
        <sz val="11"/>
        <color rgb="FF00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</si>
</sst>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30">
    <font>
      <sz val="11"/>
      <color theme="1"/>
      <name val="Calibri"/>
      <family val="2"/>
      <scheme val="minor"/>
    </font>
    <font>
      <sz val="11"/>
      <color theme="1"/>
      <name val="Calibri"/>
      <family val="2"/>
    </font>
    <font>
      <sz val="26"/>
      <color rgb="FF17365D"/>
      <name val="Calibri"/>
      <family val="2"/>
      <scheme val="minor"/>
    </font>
    <font>
      <b/>
      <sz val="11"/>
      <color theme="1"/>
      <name val="Calibri"/>
      <family val="2"/>
    </font>
    <font>
      <b/>
      <sz val="11"/>
      <color rgb="FF1F497D"/>
      <name val="Calibri"/>
      <family val="2"/>
    </font>
    <font>
      <b/>
      <sz val="14"/>
      <color rgb="FF1F497D"/>
      <name val="Calibri"/>
      <family val="2"/>
    </font>
    <font>
      <b/>
      <sz val="11"/>
      <color theme="0"/>
      <name val="Calibri"/>
      <family val="2"/>
    </font>
    <font>
      <sz val="11"/>
      <color rgb="FF000000"/>
      <name val="Calibri"/>
      <family val="2"/>
      <scheme val="minor"/>
    </font>
    <font>
      <b/>
      <sz val="11"/>
      <color rgb="FF000000"/>
      <name val="Calibri"/>
      <family val="2"/>
      <scheme val="minor"/>
    </font>
    <font>
      <b/>
      <sz val="11"/>
      <color rgb="FF000000"/>
      <name val="Cambria"/>
      <family val="1"/>
    </font>
    <font>
      <b/>
      <sz val="11"/>
      <color rgb="FF1F497D"/>
      <name val="Calibri"/>
      <family val="2"/>
      <scheme val="minor"/>
    </font>
    <font>
      <sz val="10"/>
      <color rgb="FFEEECE1"/>
      <name val="Calibri"/>
      <family val="2"/>
    </font>
    <font>
      <sz val="7"/>
      <color theme="1"/>
      <name val="Times New Roman"/>
      <family val="1"/>
    </font>
    <font>
      <i/>
      <sz val="11"/>
      <color theme="1"/>
      <name val="Calibri"/>
      <family val="2"/>
    </font>
    <font>
      <sz val="8"/>
      <name val="Calibri"/>
      <family val="2"/>
      <scheme val="minor"/>
    </font>
    <font>
      <u/>
      <sz val="11"/>
      <color theme="10"/>
      <name val="Calibri"/>
      <family val="2"/>
      <scheme val="minor"/>
    </font>
    <font>
      <u/>
      <sz val="11"/>
      <color theme="11"/>
      <name val="Calibri"/>
      <family val="2"/>
      <scheme val="minor"/>
    </font>
    <font>
      <b/>
      <sz val="11"/>
      <color theme="3"/>
      <name val="Calibri"/>
      <family val="2"/>
      <scheme val="minor"/>
    </font>
    <font>
      <sz val="11"/>
      <color theme="0"/>
      <name val="Calibri"/>
      <family val="2"/>
    </font>
    <font>
      <b/>
      <sz val="11"/>
      <color rgb="FFEEECE1"/>
      <name val="Calibri"/>
      <family val="2"/>
    </font>
    <font>
      <sz val="11"/>
      <color theme="1"/>
      <name val="Gill Sans MT"/>
      <family val="2"/>
    </font>
    <font>
      <sz val="10"/>
      <color theme="1"/>
      <name val="Calibri"/>
      <family val="2"/>
    </font>
    <font>
      <b/>
      <sz val="11"/>
      <name val="Calibri"/>
      <family val="2"/>
    </font>
    <font>
      <i/>
      <vertAlign val="superscript"/>
      <sz val="11"/>
      <name val="Calibri"/>
      <family val="2"/>
    </font>
    <font>
      <sz val="10"/>
      <color theme="3"/>
      <name val="Calibri"/>
      <family val="2"/>
      <scheme val="minor"/>
    </font>
    <font>
      <b/>
      <sz val="10"/>
      <color theme="3"/>
      <name val="Calibri"/>
      <family val="2"/>
      <scheme val="minor"/>
    </font>
    <font>
      <sz val="11"/>
      <color rgb="FFFF0000"/>
      <name val="Calibri (Body)"/>
    </font>
    <font>
      <b/>
      <i/>
      <sz val="11"/>
      <color theme="1"/>
      <name val="Calibri"/>
      <family val="2"/>
    </font>
    <font>
      <sz val="11"/>
      <name val="Calibri"/>
      <family val="2"/>
    </font>
    <font>
      <sz val="11"/>
      <color rgb="FFFF0000"/>
      <name val="Calibri"/>
      <family val="2"/>
    </font>
  </fonts>
  <fills count="8">
    <fill>
      <patternFill patternType="none"/>
    </fill>
    <fill>
      <patternFill patternType="gray125"/>
    </fill>
    <fill>
      <patternFill patternType="solid">
        <fgColor rgb="FF003366"/>
        <bgColor indexed="64"/>
      </patternFill>
    </fill>
    <fill>
      <patternFill patternType="solid">
        <fgColor rgb="FF1F497D"/>
        <bgColor indexed="64"/>
      </patternFill>
    </fill>
    <fill>
      <patternFill patternType="solid">
        <fgColor theme="3"/>
        <bgColor indexed="64"/>
      </patternFill>
    </fill>
    <fill>
      <patternFill patternType="solid">
        <fgColor theme="3" tint="0.59999389629810485"/>
        <bgColor indexed="64"/>
      </patternFill>
    </fill>
    <fill>
      <patternFill patternType="solid">
        <fgColor theme="2" tint="-9.9948118533890809E-2"/>
        <bgColor indexed="64"/>
      </patternFill>
    </fill>
    <fill>
      <patternFill patternType="solid">
        <fgColor theme="4" tint="0.39994506668294322"/>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style="medium">
        <color rgb="FF000000"/>
      </top>
      <bottom/>
      <diagonal/>
    </border>
    <border>
      <left/>
      <right/>
      <top/>
      <bottom style="medium">
        <color rgb="FF000000"/>
      </bottom>
      <diagonal/>
    </border>
    <border>
      <left style="medium">
        <color auto="1"/>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thin">
        <color auto="1"/>
      </right>
      <top/>
      <bottom style="medium">
        <color auto="1"/>
      </bottom>
      <diagonal/>
    </border>
    <border>
      <left/>
      <right style="thin">
        <color auto="1"/>
      </right>
      <top style="medium">
        <color auto="1"/>
      </top>
      <bottom/>
      <diagonal/>
    </border>
    <border>
      <left/>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s>
  <cellStyleXfs count="21">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11">
    <xf numFmtId="0" fontId="0" fillId="0" borderId="0" xfId="0"/>
    <xf numFmtId="0" fontId="5" fillId="0" borderId="0" xfId="0" applyFont="1" applyAlignment="1">
      <alignment vertical="center"/>
    </xf>
    <xf numFmtId="0" fontId="1" fillId="0" borderId="4" xfId="0" applyFont="1" applyBorder="1" applyAlignment="1">
      <alignment vertical="center" wrapText="1"/>
    </xf>
    <xf numFmtId="0" fontId="1" fillId="0" borderId="6" xfId="0" applyFont="1" applyBorder="1" applyAlignment="1">
      <alignment horizontal="center" vertical="center"/>
    </xf>
    <xf numFmtId="0" fontId="1" fillId="0" borderId="6" xfId="0" applyFont="1" applyBorder="1" applyAlignment="1">
      <alignment horizontal="center" vertical="center" wrapText="1"/>
    </xf>
    <xf numFmtId="0" fontId="1" fillId="0" borderId="4" xfId="0" applyFont="1" applyBorder="1" applyAlignment="1">
      <alignment vertical="center"/>
    </xf>
    <xf numFmtId="0" fontId="4" fillId="0" borderId="4" xfId="0" applyFont="1" applyBorder="1" applyAlignment="1">
      <alignment horizontal="right" vertical="center" wrapText="1"/>
    </xf>
    <xf numFmtId="0" fontId="3" fillId="0" borderId="6" xfId="0" applyFont="1" applyBorder="1" applyAlignment="1">
      <alignment horizontal="center" vertical="center"/>
    </xf>
    <xf numFmtId="0" fontId="6"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2" fillId="0" borderId="0" xfId="0" applyFont="1" applyAlignment="1">
      <alignment vertical="center"/>
    </xf>
    <xf numFmtId="0" fontId="1" fillId="0" borderId="12" xfId="0" applyFont="1" applyBorder="1" applyAlignment="1">
      <alignment vertical="center" wrapText="1"/>
    </xf>
    <xf numFmtId="0" fontId="7" fillId="0" borderId="0" xfId="0" applyFont="1" applyAlignment="1">
      <alignment horizontal="justify" vertical="center"/>
    </xf>
    <xf numFmtId="0" fontId="1" fillId="0" borderId="4" xfId="0" applyFont="1" applyBorder="1" applyAlignment="1">
      <alignment horizontal="left" vertical="center" wrapText="1" indent="3"/>
    </xf>
    <xf numFmtId="0" fontId="1" fillId="0" borderId="0" xfId="0" applyFont="1" applyAlignment="1">
      <alignment vertical="center"/>
    </xf>
    <xf numFmtId="0" fontId="6" fillId="2" borderId="4" xfId="0" applyFont="1" applyFill="1" applyBorder="1" applyAlignment="1">
      <alignment vertical="center" wrapText="1"/>
    </xf>
    <xf numFmtId="0" fontId="4" fillId="0" borderId="0" xfId="0" applyFont="1" applyBorder="1" applyAlignment="1">
      <alignment horizontal="right" vertical="center" wrapText="1"/>
    </xf>
    <xf numFmtId="0" fontId="1" fillId="0" borderId="14" xfId="0" applyFont="1" applyBorder="1" applyAlignment="1">
      <alignment horizontal="left" vertical="center" wrapText="1" indent="3"/>
    </xf>
    <xf numFmtId="0" fontId="7" fillId="0" borderId="0" xfId="0" applyFont="1"/>
    <xf numFmtId="2" fontId="0" fillId="0" borderId="0" xfId="0" applyNumberFormat="1"/>
    <xf numFmtId="2" fontId="7" fillId="0" borderId="0" xfId="0" applyNumberFormat="1" applyFont="1"/>
    <xf numFmtId="2" fontId="1" fillId="0" borderId="6" xfId="0" applyNumberFormat="1" applyFont="1" applyBorder="1" applyAlignment="1">
      <alignment horizontal="center" vertical="center"/>
    </xf>
    <xf numFmtId="2" fontId="1" fillId="0" borderId="6" xfId="0" applyNumberFormat="1" applyFont="1" applyBorder="1" applyAlignment="1">
      <alignment horizontal="center" vertical="center" wrapText="1"/>
    </xf>
    <xf numFmtId="2" fontId="3" fillId="0" borderId="6" xfId="0" applyNumberFormat="1" applyFont="1" applyBorder="1" applyAlignment="1">
      <alignment horizontal="center" vertical="center"/>
    </xf>
    <xf numFmtId="2" fontId="3" fillId="0" borderId="6" xfId="0" applyNumberFormat="1" applyFont="1" applyBorder="1" applyAlignment="1">
      <alignment horizontal="center" vertical="center" wrapText="1"/>
    </xf>
    <xf numFmtId="2" fontId="0" fillId="5" borderId="0" xfId="0" applyNumberFormat="1" applyFill="1" applyAlignment="1">
      <alignment horizontal="center"/>
    </xf>
    <xf numFmtId="0" fontId="0" fillId="5" borderId="0" xfId="0" applyFill="1" applyAlignment="1">
      <alignment horizontal="center"/>
    </xf>
    <xf numFmtId="2" fontId="0" fillId="5" borderId="13" xfId="0" applyNumberFormat="1" applyFill="1" applyBorder="1" applyAlignment="1">
      <alignment horizontal="center" vertical="center"/>
    </xf>
    <xf numFmtId="2" fontId="17" fillId="0" borderId="23" xfId="0" applyNumberFormat="1" applyFont="1" applyBorder="1" applyAlignment="1">
      <alignment horizontal="center"/>
    </xf>
    <xf numFmtId="0" fontId="1" fillId="0" borderId="0" xfId="0" applyFont="1" applyBorder="1" applyAlignment="1">
      <alignment vertical="center" wrapText="1"/>
    </xf>
    <xf numFmtId="2" fontId="4" fillId="0" borderId="23" xfId="0" applyNumberFormat="1" applyFont="1" applyBorder="1" applyAlignment="1">
      <alignment horizontal="center" vertical="center" wrapText="1"/>
    </xf>
    <xf numFmtId="0" fontId="20" fillId="5" borderId="1" xfId="0" applyFont="1" applyFill="1" applyBorder="1" applyAlignment="1" applyProtection="1">
      <alignment horizontal="center" vertical="center" wrapText="1"/>
    </xf>
    <xf numFmtId="0" fontId="24" fillId="0" borderId="0" xfId="0" applyFont="1"/>
    <xf numFmtId="0" fontId="10" fillId="0" borderId="7" xfId="0" applyFont="1" applyBorder="1" applyAlignment="1">
      <alignment horizontal="justify" vertical="center"/>
    </xf>
    <xf numFmtId="0" fontId="0" fillId="0" borderId="0" xfId="0" applyAlignment="1">
      <alignment wrapText="1"/>
    </xf>
    <xf numFmtId="0" fontId="26" fillId="0" borderId="0" xfId="0" applyFont="1" applyAlignment="1">
      <alignment horizontal="justify" vertical="center"/>
    </xf>
    <xf numFmtId="0" fontId="1" fillId="0" borderId="30" xfId="0" applyFont="1" applyBorder="1" applyAlignment="1">
      <alignment vertical="center" wrapText="1"/>
    </xf>
    <xf numFmtId="0" fontId="4" fillId="0" borderId="16" xfId="0" applyFont="1" applyBorder="1" applyAlignment="1">
      <alignment horizontal="right" vertical="center" wrapText="1"/>
    </xf>
    <xf numFmtId="0" fontId="3" fillId="0" borderId="13" xfId="0" applyFont="1" applyBorder="1" applyAlignment="1">
      <alignment horizontal="center" vertical="center"/>
    </xf>
    <xf numFmtId="2" fontId="3" fillId="0" borderId="13" xfId="0" applyNumberFormat="1" applyFont="1" applyBorder="1" applyAlignment="1">
      <alignment horizontal="center" vertical="center"/>
    </xf>
    <xf numFmtId="0" fontId="1" fillId="0" borderId="31" xfId="0" applyFont="1" applyBorder="1" applyAlignment="1">
      <alignment horizontal="left" vertical="center" wrapText="1"/>
    </xf>
    <xf numFmtId="14" fontId="1" fillId="0" borderId="31" xfId="0" applyNumberFormat="1" applyFont="1" applyBorder="1" applyAlignment="1">
      <alignment horizontal="left" vertical="center" wrapText="1"/>
    </xf>
    <xf numFmtId="0" fontId="9" fillId="0" borderId="23" xfId="0" applyFont="1" applyBorder="1" applyAlignment="1">
      <alignment horizontal="left" vertical="center"/>
    </xf>
    <xf numFmtId="0" fontId="9" fillId="0" borderId="0" xfId="0" applyFont="1" applyAlignment="1">
      <alignment horizontal="left" vertical="center"/>
    </xf>
    <xf numFmtId="0" fontId="0" fillId="0" borderId="0" xfId="0" applyAlignment="1">
      <alignment horizontal="left"/>
    </xf>
    <xf numFmtId="0" fontId="3" fillId="6" borderId="4" xfId="0" applyFont="1" applyFill="1" applyBorder="1" applyAlignment="1">
      <alignment vertical="center" wrapText="1"/>
    </xf>
    <xf numFmtId="0" fontId="21" fillId="6" borderId="1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6" xfId="0" applyFont="1" applyFill="1" applyBorder="1" applyAlignment="1">
      <alignment vertical="center" wrapText="1"/>
    </xf>
    <xf numFmtId="0" fontId="3" fillId="6" borderId="14" xfId="0" applyFont="1" applyFill="1" applyBorder="1" applyAlignment="1">
      <alignment vertical="center" wrapText="1"/>
    </xf>
    <xf numFmtId="0" fontId="3" fillId="6" borderId="19" xfId="0" applyFont="1" applyFill="1" applyBorder="1" applyAlignment="1">
      <alignment vertical="center" wrapText="1"/>
    </xf>
    <xf numFmtId="0" fontId="3" fillId="6" borderId="15" xfId="0" applyFont="1" applyFill="1" applyBorder="1" applyAlignment="1">
      <alignment horizontal="center" vertical="center" wrapText="1"/>
    </xf>
    <xf numFmtId="0" fontId="13" fillId="6" borderId="4" xfId="0" applyFont="1" applyFill="1" applyBorder="1" applyAlignment="1">
      <alignment vertical="center" wrapText="1"/>
    </xf>
    <xf numFmtId="0" fontId="13" fillId="6" borderId="16" xfId="0" applyFont="1" applyFill="1" applyBorder="1" applyAlignment="1">
      <alignment vertical="center" wrapText="1"/>
    </xf>
    <xf numFmtId="2" fontId="0" fillId="7" borderId="26" xfId="0" applyNumberFormat="1" applyFill="1" applyBorder="1" applyAlignment="1">
      <alignment horizontal="center"/>
    </xf>
    <xf numFmtId="0" fontId="0" fillId="7" borderId="0" xfId="0" applyFill="1" applyAlignment="1">
      <alignment horizontal="center"/>
    </xf>
    <xf numFmtId="0" fontId="22" fillId="6" borderId="2" xfId="0" applyFont="1" applyFill="1" applyBorder="1" applyAlignment="1">
      <alignment vertical="center" wrapText="1"/>
    </xf>
    <xf numFmtId="0" fontId="5" fillId="6" borderId="23" xfId="0" applyFont="1" applyFill="1" applyBorder="1" applyAlignment="1">
      <alignment horizontal="center" vertical="center"/>
    </xf>
    <xf numFmtId="0" fontId="22" fillId="6" borderId="16" xfId="0" applyFont="1" applyFill="1" applyBorder="1" applyAlignment="1">
      <alignment horizontal="center" vertical="center" wrapText="1"/>
    </xf>
    <xf numFmtId="0" fontId="0" fillId="0" borderId="23" xfId="0" applyFont="1" applyBorder="1" applyAlignment="1">
      <alignment horizontal="justify" vertical="center"/>
    </xf>
    <xf numFmtId="0" fontId="1" fillId="0" borderId="3" xfId="0" applyFont="1" applyBorder="1" applyAlignment="1">
      <alignment vertical="center" wrapText="1"/>
    </xf>
    <xf numFmtId="0" fontId="1" fillId="0" borderId="32" xfId="0" applyFont="1" applyBorder="1" applyAlignment="1">
      <alignment vertical="center" wrapText="1"/>
    </xf>
    <xf numFmtId="0" fontId="13" fillId="0" borderId="7" xfId="0" applyFont="1" applyBorder="1" applyAlignment="1">
      <alignment horizontal="left" vertical="center" wrapText="1"/>
    </xf>
    <xf numFmtId="0" fontId="13" fillId="0" borderId="5" xfId="0" applyFont="1" applyBorder="1" applyAlignment="1">
      <alignment horizontal="left"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1" fillId="0" borderId="7" xfId="0" applyFont="1" applyBorder="1" applyAlignment="1">
      <alignment horizontal="left" vertical="center" wrapText="1"/>
    </xf>
    <xf numFmtId="0" fontId="1" fillId="0" borderId="5" xfId="0" applyFont="1" applyBorder="1" applyAlignment="1">
      <alignment horizontal="left" vertical="center" wrapText="1"/>
    </xf>
    <xf numFmtId="0" fontId="11" fillId="3" borderId="15"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8" fillId="4" borderId="8" xfId="0" applyFont="1" applyFill="1" applyBorder="1" applyAlignment="1">
      <alignment vertical="center" wrapText="1"/>
    </xf>
    <xf numFmtId="0" fontId="1" fillId="4" borderId="17" xfId="0" applyFont="1" applyFill="1" applyBorder="1" applyAlignment="1">
      <alignment vertical="center" wrapText="1"/>
    </xf>
    <xf numFmtId="0" fontId="1" fillId="4" borderId="9" xfId="0" applyFont="1" applyFill="1" applyBorder="1" applyAlignment="1">
      <alignment vertical="center" wrapText="1"/>
    </xf>
    <xf numFmtId="0" fontId="1" fillId="4" borderId="10" xfId="0" applyFont="1" applyFill="1" applyBorder="1" applyAlignment="1">
      <alignment vertical="center" wrapText="1"/>
    </xf>
    <xf numFmtId="0" fontId="1" fillId="4" borderId="18" xfId="0" applyFont="1" applyFill="1" applyBorder="1" applyAlignment="1">
      <alignment vertical="center" wrapText="1"/>
    </xf>
    <xf numFmtId="0" fontId="1" fillId="4" borderId="11" xfId="0" applyFont="1" applyFill="1" applyBorder="1" applyAlignment="1">
      <alignment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 fillId="0" borderId="20" xfId="0" applyFont="1" applyBorder="1" applyAlignment="1">
      <alignment vertical="center" wrapText="1"/>
    </xf>
    <xf numFmtId="0" fontId="1" fillId="0" borderId="22" xfId="0" applyFont="1" applyBorder="1" applyAlignment="1">
      <alignment vertical="center" wrapText="1"/>
    </xf>
    <xf numFmtId="0" fontId="1" fillId="0" borderId="21" xfId="0" applyFont="1" applyBorder="1" applyAlignment="1">
      <alignment vertical="center" wrapText="1"/>
    </xf>
    <xf numFmtId="6" fontId="1" fillId="0" borderId="20" xfId="0" applyNumberFormat="1" applyFont="1" applyBorder="1" applyAlignment="1">
      <alignment vertical="center" wrapText="1"/>
    </xf>
    <xf numFmtId="0" fontId="1" fillId="0" borderId="10" xfId="0" applyFont="1" applyBorder="1" applyAlignment="1">
      <alignment horizontal="left" vertical="center" wrapText="1"/>
    </xf>
    <xf numFmtId="0" fontId="1" fillId="0" borderId="18" xfId="0" applyFont="1" applyBorder="1" applyAlignment="1">
      <alignment horizontal="left" vertical="center" wrapText="1"/>
    </xf>
    <xf numFmtId="0" fontId="1" fillId="0" borderId="11" xfId="0" applyFont="1" applyBorder="1" applyAlignment="1">
      <alignment horizontal="left" vertical="center" wrapText="1"/>
    </xf>
    <xf numFmtId="17" fontId="1" fillId="0" borderId="20" xfId="0" applyNumberFormat="1" applyFont="1" applyBorder="1" applyAlignment="1">
      <alignment horizontal="left" vertical="center" wrapText="1"/>
    </xf>
    <xf numFmtId="0" fontId="1" fillId="0" borderId="22" xfId="0" applyFont="1" applyBorder="1" applyAlignment="1">
      <alignment horizontal="left" vertical="center" wrapText="1"/>
    </xf>
    <xf numFmtId="0" fontId="1" fillId="0" borderId="21" xfId="0" applyFont="1" applyBorder="1" applyAlignment="1">
      <alignment horizontal="left" vertical="center" wrapText="1"/>
    </xf>
    <xf numFmtId="0" fontId="1" fillId="0" borderId="17"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vertical="center" wrapText="1"/>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0" fillId="0" borderId="7" xfId="0" applyFont="1" applyBorder="1" applyAlignment="1">
      <alignment horizontal="left" vertical="top" wrapText="1"/>
    </xf>
    <xf numFmtId="0" fontId="10" fillId="0" borderId="24" xfId="0" applyFont="1" applyBorder="1" applyAlignment="1">
      <alignment horizontal="left" vertical="top" wrapText="1"/>
    </xf>
    <xf numFmtId="0" fontId="10" fillId="0" borderId="5" xfId="0" applyFont="1" applyBorder="1" applyAlignment="1">
      <alignment horizontal="left" vertical="top" wrapText="1"/>
    </xf>
    <xf numFmtId="0" fontId="9" fillId="0" borderId="7" xfId="0" applyFont="1" applyBorder="1" applyAlignment="1">
      <alignment horizontal="left" vertical="center"/>
    </xf>
    <xf numFmtId="0" fontId="9" fillId="0" borderId="5" xfId="0" applyFont="1" applyBorder="1" applyAlignment="1">
      <alignment horizontal="left" vertical="center"/>
    </xf>
    <xf numFmtId="0" fontId="1" fillId="0" borderId="34" xfId="0" applyFont="1" applyBorder="1" applyAlignment="1">
      <alignment vertical="center" wrapText="1"/>
    </xf>
    <xf numFmtId="0" fontId="1" fillId="0" borderId="33" xfId="0" applyFont="1" applyBorder="1" applyAlignment="1">
      <alignment vertical="center" wrapText="1"/>
    </xf>
    <xf numFmtId="0" fontId="1" fillId="0" borderId="29" xfId="0" applyFont="1" applyBorder="1" applyAlignment="1">
      <alignment vertical="center" wrapText="1"/>
    </xf>
    <xf numFmtId="0" fontId="13" fillId="0" borderId="7"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6" borderId="25" xfId="0" applyFont="1" applyFill="1" applyBorder="1" applyAlignment="1">
      <alignment horizontal="center" vertical="center" wrapText="1"/>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4">
    <dxf>
      <fill>
        <patternFill>
          <bgColor rgb="FFFFC000"/>
        </patternFill>
      </fill>
    </dxf>
    <dxf>
      <fill>
        <patternFill>
          <bgColor rgb="FFFF0000"/>
        </patternFill>
      </fill>
    </dxf>
    <dxf>
      <fill>
        <patternFill>
          <bgColor rgb="FF00B0F0"/>
        </patternFill>
      </fill>
    </dxf>
    <dxf>
      <fill>
        <patternFill>
          <bgColor rgb="FF92D05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4"/>
  <sheetViews>
    <sheetView tabSelected="1" topLeftCell="A50" zoomScale="160" zoomScaleNormal="160" zoomScalePageLayoutView="139" workbookViewId="0">
      <selection activeCell="C55" sqref="C55:D55"/>
    </sheetView>
  </sheetViews>
  <sheetFormatPr baseColWidth="10" defaultColWidth="11.5" defaultRowHeight="15"/>
  <cols>
    <col min="1" max="1" width="57.83203125" customWidth="1"/>
    <col min="2" max="2" width="9.6640625" customWidth="1"/>
    <col min="3" max="3" width="36.1640625" customWidth="1"/>
    <col min="4" max="4" width="33.33203125" customWidth="1"/>
    <col min="5" max="5" width="8.1640625" customWidth="1"/>
  </cols>
  <sheetData>
    <row r="1" spans="1:4" ht="35" thickBot="1">
      <c r="A1" s="10" t="s">
        <v>110</v>
      </c>
      <c r="B1" s="10"/>
      <c r="C1" s="10"/>
      <c r="D1" s="32" t="s">
        <v>118</v>
      </c>
    </row>
    <row r="2" spans="1:4">
      <c r="A2" s="76" t="s">
        <v>19</v>
      </c>
      <c r="B2" s="77"/>
      <c r="C2" s="77"/>
      <c r="D2" s="78"/>
    </row>
    <row r="3" spans="1:4" ht="16" thickBot="1">
      <c r="A3" s="79"/>
      <c r="B3" s="80"/>
      <c r="C3" s="80"/>
      <c r="D3" s="81"/>
    </row>
    <row r="4" spans="1:4" ht="30" customHeight="1" thickBot="1">
      <c r="A4" s="11" t="s">
        <v>20</v>
      </c>
      <c r="B4" s="84"/>
      <c r="C4" s="85"/>
      <c r="D4" s="86"/>
    </row>
    <row r="5" spans="1:4" ht="17" thickBot="1">
      <c r="A5" s="11" t="s">
        <v>21</v>
      </c>
      <c r="B5" s="84"/>
      <c r="C5" s="85"/>
      <c r="D5" s="86"/>
    </row>
    <row r="6" spans="1:4" ht="17" customHeight="1" thickBot="1">
      <c r="A6" s="11" t="s">
        <v>22</v>
      </c>
      <c r="B6" s="84"/>
      <c r="C6" s="85"/>
      <c r="D6" s="86"/>
    </row>
    <row r="7" spans="1:4" ht="17" customHeight="1" thickBot="1">
      <c r="A7" s="11" t="s">
        <v>94</v>
      </c>
      <c r="B7" s="84"/>
      <c r="C7" s="85"/>
      <c r="D7" s="86"/>
    </row>
    <row r="8" spans="1:4" ht="17" customHeight="1" thickBot="1">
      <c r="A8" s="11" t="s">
        <v>120</v>
      </c>
      <c r="B8" s="87"/>
      <c r="C8" s="85"/>
      <c r="D8" s="86"/>
    </row>
    <row r="9" spans="1:4" ht="17" thickBot="1">
      <c r="A9" s="11" t="s">
        <v>95</v>
      </c>
      <c r="B9" s="84"/>
      <c r="C9" s="85"/>
      <c r="D9" s="86"/>
    </row>
    <row r="10" spans="1:4" ht="17" thickBot="1">
      <c r="A10" s="11" t="s">
        <v>96</v>
      </c>
      <c r="B10" s="96"/>
      <c r="C10" s="85"/>
      <c r="D10" s="86"/>
    </row>
    <row r="11" spans="1:4" ht="17" thickBot="1">
      <c r="A11" s="61" t="s">
        <v>101</v>
      </c>
      <c r="B11" s="60"/>
      <c r="C11" s="94"/>
      <c r="D11" s="95"/>
    </row>
    <row r="12" spans="1:4" ht="17" thickBot="1">
      <c r="A12" s="59" t="s">
        <v>116</v>
      </c>
      <c r="B12" s="104"/>
      <c r="C12" s="105"/>
      <c r="D12" s="106"/>
    </row>
    <row r="13" spans="1:4" ht="17" thickBot="1">
      <c r="A13" s="11" t="s">
        <v>23</v>
      </c>
      <c r="B13" s="88"/>
      <c r="C13" s="89"/>
      <c r="D13" s="90"/>
    </row>
    <row r="14" spans="1:4" ht="17" thickBot="1">
      <c r="A14" s="11" t="s">
        <v>24</v>
      </c>
      <c r="B14" s="91"/>
      <c r="C14" s="92"/>
      <c r="D14" s="93"/>
    </row>
    <row r="15" spans="1:4" ht="17" thickBot="1">
      <c r="A15" s="36" t="s">
        <v>119</v>
      </c>
      <c r="B15" s="40"/>
      <c r="C15" s="40"/>
      <c r="D15" s="41"/>
    </row>
    <row r="16" spans="1:4" ht="17" thickBot="1">
      <c r="A16" s="59" t="s">
        <v>117</v>
      </c>
      <c r="B16" s="42"/>
      <c r="C16" s="102"/>
      <c r="D16" s="103"/>
    </row>
    <row r="17" spans="1:4" ht="16" thickBot="1">
      <c r="A17" s="35"/>
      <c r="B17" s="43"/>
      <c r="C17" s="43"/>
      <c r="D17" s="44"/>
    </row>
    <row r="18" spans="1:4" ht="17" thickBot="1">
      <c r="A18" s="33" t="s">
        <v>25</v>
      </c>
      <c r="B18" s="97"/>
      <c r="C18" s="98"/>
      <c r="D18" s="44"/>
    </row>
    <row r="19" spans="1:4" ht="72" customHeight="1" thickBot="1">
      <c r="A19" s="99" t="s">
        <v>132</v>
      </c>
      <c r="B19" s="100"/>
      <c r="C19" s="100"/>
      <c r="D19" s="101"/>
    </row>
    <row r="20" spans="1:4" ht="16" thickBot="1">
      <c r="A20" s="12"/>
      <c r="B20" s="12"/>
      <c r="C20" s="12"/>
    </row>
    <row r="21" spans="1:4" ht="18" customHeight="1">
      <c r="A21" s="82" t="s">
        <v>0</v>
      </c>
      <c r="B21" s="72" t="s">
        <v>97</v>
      </c>
      <c r="C21" s="68" t="s">
        <v>26</v>
      </c>
      <c r="D21" s="69"/>
    </row>
    <row r="22" spans="1:4" ht="18" customHeight="1" thickBot="1">
      <c r="A22" s="83"/>
      <c r="B22" s="73"/>
      <c r="C22" s="70" t="s">
        <v>27</v>
      </c>
      <c r="D22" s="71"/>
    </row>
    <row r="23" spans="1:4" ht="15" customHeight="1" thickBot="1">
      <c r="A23" s="45" t="s">
        <v>28</v>
      </c>
      <c r="B23" s="46"/>
      <c r="C23" s="47" t="s">
        <v>80</v>
      </c>
      <c r="D23" s="31" t="str">
        <f>Calculations!$F$7</f>
        <v>Very good</v>
      </c>
    </row>
    <row r="24" spans="1:4" ht="33" thickBot="1">
      <c r="A24" s="13" t="s">
        <v>30</v>
      </c>
      <c r="B24" s="4" t="s">
        <v>2</v>
      </c>
      <c r="C24" s="66"/>
      <c r="D24" s="67"/>
    </row>
    <row r="25" spans="1:4" ht="145" thickBot="1">
      <c r="A25" s="13" t="s">
        <v>105</v>
      </c>
      <c r="B25" s="4" t="s">
        <v>2</v>
      </c>
      <c r="C25" s="66"/>
      <c r="D25" s="67"/>
    </row>
    <row r="26" spans="1:4" ht="33" thickBot="1">
      <c r="A26" s="13" t="s">
        <v>31</v>
      </c>
      <c r="B26" s="4" t="s">
        <v>2</v>
      </c>
      <c r="C26" s="66"/>
      <c r="D26" s="67"/>
    </row>
    <row r="27" spans="1:4" ht="33" thickBot="1">
      <c r="A27" s="13" t="s">
        <v>125</v>
      </c>
      <c r="B27" s="4" t="s">
        <v>2</v>
      </c>
      <c r="C27" s="66"/>
      <c r="D27" s="67"/>
    </row>
    <row r="28" spans="1:4" ht="33" thickBot="1">
      <c r="A28" s="13" t="s">
        <v>126</v>
      </c>
      <c r="B28" s="4" t="s">
        <v>2</v>
      </c>
      <c r="C28" s="66"/>
      <c r="D28" s="67"/>
    </row>
    <row r="29" spans="1:4" ht="33" thickBot="1">
      <c r="A29" s="13" t="s">
        <v>127</v>
      </c>
      <c r="B29" s="4" t="s">
        <v>2</v>
      </c>
      <c r="C29" s="66"/>
      <c r="D29" s="67"/>
    </row>
    <row r="30" spans="1:4" ht="33" thickBot="1">
      <c r="A30" s="13" t="s">
        <v>128</v>
      </c>
      <c r="B30" s="4" t="s">
        <v>2</v>
      </c>
      <c r="C30" s="66"/>
      <c r="D30" s="67"/>
    </row>
    <row r="31" spans="1:4" ht="49" thickBot="1">
      <c r="A31" s="13" t="s">
        <v>129</v>
      </c>
      <c r="B31" s="4" t="s">
        <v>79</v>
      </c>
      <c r="C31" s="66"/>
      <c r="D31" s="67"/>
    </row>
    <row r="32" spans="1:4" ht="46" customHeight="1" thickBot="1">
      <c r="A32" s="13" t="s">
        <v>130</v>
      </c>
      <c r="B32" s="4" t="s">
        <v>2</v>
      </c>
      <c r="C32" s="66"/>
      <c r="D32" s="67"/>
    </row>
    <row r="33" spans="1:4" ht="17" thickBot="1">
      <c r="A33" s="45" t="s">
        <v>32</v>
      </c>
      <c r="B33" s="48"/>
      <c r="C33" s="47" t="s">
        <v>29</v>
      </c>
      <c r="D33" s="25" t="e">
        <f>Calculations!$F$15</f>
        <v>#DIV/0!</v>
      </c>
    </row>
    <row r="34" spans="1:4" ht="33" thickBot="1">
      <c r="A34" s="13" t="s">
        <v>33</v>
      </c>
      <c r="B34" s="4" t="s">
        <v>5</v>
      </c>
      <c r="C34" s="66"/>
      <c r="D34" s="67"/>
    </row>
    <row r="35" spans="1:4" ht="49" thickBot="1">
      <c r="A35" s="13" t="s">
        <v>34</v>
      </c>
      <c r="B35" s="4" t="s">
        <v>5</v>
      </c>
      <c r="C35" s="66"/>
      <c r="D35" s="67"/>
    </row>
    <row r="36" spans="1:4" ht="33" thickBot="1">
      <c r="A36" s="13" t="s">
        <v>35</v>
      </c>
      <c r="B36" s="4" t="s">
        <v>5</v>
      </c>
      <c r="C36" s="66"/>
      <c r="D36" s="67"/>
    </row>
    <row r="37" spans="1:4" ht="49" thickBot="1">
      <c r="A37" s="13" t="s">
        <v>36</v>
      </c>
      <c r="B37" s="4" t="s">
        <v>5</v>
      </c>
      <c r="C37" s="66"/>
      <c r="D37" s="67"/>
    </row>
    <row r="38" spans="1:4" ht="33" thickBot="1">
      <c r="A38" s="13" t="s">
        <v>37</v>
      </c>
      <c r="B38" s="4" t="s">
        <v>5</v>
      </c>
      <c r="C38" s="66"/>
      <c r="D38" s="67"/>
    </row>
    <row r="39" spans="1:4" ht="17" thickBot="1">
      <c r="A39" s="45" t="s">
        <v>38</v>
      </c>
      <c r="B39" s="48"/>
      <c r="C39" s="47" t="s">
        <v>29</v>
      </c>
      <c r="D39" s="25" t="e">
        <f>Calculations!$F$22</f>
        <v>#DIV/0!</v>
      </c>
    </row>
    <row r="40" spans="1:4" ht="33" thickBot="1">
      <c r="A40" s="13" t="s">
        <v>39</v>
      </c>
      <c r="B40" s="4" t="s">
        <v>5</v>
      </c>
      <c r="C40" s="66"/>
      <c r="D40" s="67"/>
    </row>
    <row r="41" spans="1:4" ht="49" thickBot="1">
      <c r="A41" s="13" t="s">
        <v>40</v>
      </c>
      <c r="B41" s="4" t="s">
        <v>5</v>
      </c>
      <c r="C41" s="66"/>
      <c r="D41" s="67"/>
    </row>
    <row r="42" spans="1:4" ht="33" thickBot="1">
      <c r="A42" s="13" t="s">
        <v>99</v>
      </c>
      <c r="B42" s="4" t="s">
        <v>5</v>
      </c>
      <c r="C42" s="66"/>
      <c r="D42" s="67"/>
    </row>
    <row r="43" spans="1:4" ht="66" customHeight="1" thickBot="1">
      <c r="A43" s="13" t="s">
        <v>121</v>
      </c>
      <c r="B43" s="4" t="s">
        <v>5</v>
      </c>
      <c r="C43" s="66"/>
      <c r="D43" s="67"/>
    </row>
    <row r="44" spans="1:4" ht="49" thickBot="1">
      <c r="A44" s="13" t="s">
        <v>106</v>
      </c>
      <c r="B44" s="4" t="s">
        <v>5</v>
      </c>
      <c r="C44" s="66"/>
      <c r="D44" s="67"/>
    </row>
    <row r="45" spans="1:4" ht="49" thickBot="1">
      <c r="A45" s="13" t="s">
        <v>107</v>
      </c>
      <c r="B45" s="4" t="s">
        <v>5</v>
      </c>
      <c r="C45" s="66"/>
      <c r="D45" s="67"/>
    </row>
    <row r="46" spans="1:4" ht="17" thickBot="1">
      <c r="A46" s="45" t="s">
        <v>41</v>
      </c>
      <c r="B46" s="48"/>
      <c r="C46" s="47" t="s">
        <v>29</v>
      </c>
      <c r="D46" s="26" t="e">
        <f>Calculations!$K$7</f>
        <v>#DIV/0!</v>
      </c>
    </row>
    <row r="47" spans="1:4" ht="49" thickBot="1">
      <c r="A47" s="13" t="s">
        <v>42</v>
      </c>
      <c r="B47" s="4" t="s">
        <v>5</v>
      </c>
      <c r="C47" s="66"/>
      <c r="D47" s="67"/>
    </row>
    <row r="48" spans="1:4" ht="49" thickBot="1">
      <c r="A48" s="13" t="s">
        <v>72</v>
      </c>
      <c r="B48" s="4" t="s">
        <v>5</v>
      </c>
      <c r="C48" s="66"/>
      <c r="D48" s="67"/>
    </row>
    <row r="49" spans="1:4" ht="33" thickBot="1">
      <c r="A49" s="13" t="s">
        <v>113</v>
      </c>
      <c r="B49" s="4" t="s">
        <v>5</v>
      </c>
      <c r="C49" s="66"/>
      <c r="D49" s="67"/>
    </row>
    <row r="50" spans="1:4" ht="65" thickBot="1">
      <c r="A50" s="13" t="s">
        <v>124</v>
      </c>
      <c r="B50" s="4" t="s">
        <v>5</v>
      </c>
      <c r="C50" s="66"/>
      <c r="D50" s="67"/>
    </row>
    <row r="51" spans="1:4" ht="81" thickBot="1">
      <c r="A51" s="13" t="s">
        <v>122</v>
      </c>
      <c r="B51" s="4" t="s">
        <v>5</v>
      </c>
      <c r="C51" s="66"/>
      <c r="D51" s="67"/>
    </row>
    <row r="52" spans="1:4" ht="65" thickBot="1">
      <c r="A52" s="13" t="s">
        <v>43</v>
      </c>
      <c r="B52" s="4" t="s">
        <v>5</v>
      </c>
      <c r="C52" s="66"/>
      <c r="D52" s="67"/>
    </row>
    <row r="53" spans="1:4" ht="81" thickBot="1">
      <c r="A53" s="13" t="s">
        <v>123</v>
      </c>
      <c r="B53" s="4" t="s">
        <v>5</v>
      </c>
      <c r="C53" s="66"/>
      <c r="D53" s="67"/>
    </row>
    <row r="54" spans="1:4" ht="16">
      <c r="A54" s="49" t="s">
        <v>44</v>
      </c>
      <c r="B54" s="50"/>
      <c r="C54" s="51"/>
      <c r="D54" s="54" t="e">
        <f>Calculations!$K$15</f>
        <v>#DIV/0!</v>
      </c>
    </row>
    <row r="55" spans="1:4" ht="17" thickBot="1">
      <c r="A55" s="52" t="s">
        <v>1</v>
      </c>
      <c r="B55" s="53"/>
      <c r="C55" s="74"/>
      <c r="D55" s="110"/>
    </row>
    <row r="56" spans="1:4" ht="33" thickBot="1">
      <c r="A56" s="13" t="s">
        <v>45</v>
      </c>
      <c r="B56" s="4" t="s">
        <v>5</v>
      </c>
      <c r="C56" s="66"/>
      <c r="D56" s="67"/>
    </row>
    <row r="57" spans="1:4" ht="49" thickBot="1">
      <c r="A57" s="13" t="s">
        <v>46</v>
      </c>
      <c r="B57" s="4" t="s">
        <v>5</v>
      </c>
      <c r="C57" s="66"/>
      <c r="D57" s="67"/>
    </row>
    <row r="58" spans="1:4" ht="46" customHeight="1" thickBot="1">
      <c r="A58" s="13" t="s">
        <v>115</v>
      </c>
      <c r="B58" s="4" t="s">
        <v>5</v>
      </c>
      <c r="C58" s="66"/>
      <c r="D58" s="67"/>
    </row>
    <row r="59" spans="1:4" ht="33" thickBot="1">
      <c r="A59" s="13" t="s">
        <v>47</v>
      </c>
      <c r="B59" s="4" t="s">
        <v>5</v>
      </c>
      <c r="C59" s="66"/>
      <c r="D59" s="67"/>
    </row>
    <row r="60" spans="1:4" ht="49" thickBot="1">
      <c r="A60" s="13" t="s">
        <v>48</v>
      </c>
      <c r="B60" s="4" t="s">
        <v>5</v>
      </c>
      <c r="C60" s="66"/>
      <c r="D60" s="67"/>
    </row>
    <row r="61" spans="1:4" ht="16">
      <c r="A61" s="49" t="s">
        <v>49</v>
      </c>
      <c r="B61" s="50"/>
      <c r="C61" s="51" t="s">
        <v>29</v>
      </c>
      <c r="D61" s="55" t="e">
        <f>Calculations!$K$22</f>
        <v>#DIV/0!</v>
      </c>
    </row>
    <row r="62" spans="1:4" ht="17" thickBot="1">
      <c r="A62" s="52" t="s">
        <v>3</v>
      </c>
      <c r="B62" s="53"/>
      <c r="C62" s="74"/>
      <c r="D62" s="75"/>
    </row>
    <row r="63" spans="1:4" ht="16" thickBot="1">
      <c r="A63" s="62" t="s">
        <v>50</v>
      </c>
      <c r="B63" s="63"/>
      <c r="C63" s="64" t="s">
        <v>51</v>
      </c>
      <c r="D63" s="65"/>
    </row>
    <row r="64" spans="1:4" ht="33" thickBot="1">
      <c r="A64" s="13" t="s">
        <v>52</v>
      </c>
      <c r="B64" s="4" t="s">
        <v>5</v>
      </c>
      <c r="C64" s="66"/>
      <c r="D64" s="67"/>
    </row>
    <row r="65" spans="1:4" ht="33" thickBot="1">
      <c r="A65" s="13" t="s">
        <v>53</v>
      </c>
      <c r="B65" s="4" t="s">
        <v>5</v>
      </c>
      <c r="C65" s="66"/>
      <c r="D65" s="67"/>
    </row>
    <row r="66" spans="1:4" ht="81" thickBot="1">
      <c r="A66" s="13" t="s">
        <v>54</v>
      </c>
      <c r="B66" s="4" t="s">
        <v>5</v>
      </c>
      <c r="C66" s="66"/>
      <c r="D66" s="67"/>
    </row>
    <row r="67" spans="1:4" ht="33" thickBot="1">
      <c r="A67" s="13" t="s">
        <v>55</v>
      </c>
      <c r="B67" s="4" t="s">
        <v>5</v>
      </c>
      <c r="C67" s="66"/>
      <c r="D67" s="67"/>
    </row>
    <row r="68" spans="1:4" ht="33" thickBot="1">
      <c r="A68" s="13" t="s">
        <v>98</v>
      </c>
      <c r="B68" s="4" t="s">
        <v>5</v>
      </c>
      <c r="C68" s="66"/>
      <c r="D68" s="67"/>
    </row>
    <row r="69" spans="1:4" ht="33" thickBot="1">
      <c r="A69" s="13" t="s">
        <v>73</v>
      </c>
      <c r="B69" s="4" t="s">
        <v>5</v>
      </c>
      <c r="C69" s="66"/>
      <c r="D69" s="67"/>
    </row>
    <row r="70" spans="1:4" ht="16" thickBot="1">
      <c r="A70" s="62" t="s">
        <v>56</v>
      </c>
      <c r="B70" s="63"/>
      <c r="C70" s="64"/>
      <c r="D70" s="65"/>
    </row>
    <row r="71" spans="1:4" ht="33" thickBot="1">
      <c r="A71" s="13" t="s">
        <v>57</v>
      </c>
      <c r="B71" s="4" t="s">
        <v>5</v>
      </c>
      <c r="C71" s="66"/>
      <c r="D71" s="67"/>
    </row>
    <row r="72" spans="1:4" ht="33" thickBot="1">
      <c r="A72" s="13" t="s">
        <v>58</v>
      </c>
      <c r="B72" s="4" t="s">
        <v>5</v>
      </c>
      <c r="C72" s="66"/>
      <c r="D72" s="67"/>
    </row>
    <row r="73" spans="1:4" ht="33" thickBot="1">
      <c r="A73" s="13" t="s">
        <v>59</v>
      </c>
      <c r="B73" s="4" t="s">
        <v>5</v>
      </c>
      <c r="C73" s="66"/>
      <c r="D73" s="67"/>
    </row>
    <row r="74" spans="1:4" ht="33" thickBot="1">
      <c r="A74" s="13" t="s">
        <v>74</v>
      </c>
      <c r="B74" s="4" t="s">
        <v>5</v>
      </c>
      <c r="C74" s="66"/>
      <c r="D74" s="67"/>
    </row>
    <row r="75" spans="1:4" ht="17" thickBot="1">
      <c r="A75" s="45" t="s">
        <v>60</v>
      </c>
      <c r="B75" s="48"/>
      <c r="C75" s="47" t="s">
        <v>29</v>
      </c>
      <c r="D75" s="26" t="e">
        <f>Calculations!$P$7</f>
        <v>#DIV/0!</v>
      </c>
    </row>
    <row r="76" spans="1:4" ht="33" thickBot="1">
      <c r="A76" s="13" t="s">
        <v>61</v>
      </c>
      <c r="B76" s="4" t="s">
        <v>5</v>
      </c>
      <c r="C76" s="66"/>
      <c r="D76" s="67"/>
    </row>
    <row r="77" spans="1:4" ht="65" thickBot="1">
      <c r="A77" s="13" t="s">
        <v>102</v>
      </c>
      <c r="B77" s="4" t="s">
        <v>5</v>
      </c>
      <c r="C77" s="66"/>
      <c r="D77" s="67"/>
    </row>
    <row r="78" spans="1:4" ht="26" customHeight="1" thickBot="1">
      <c r="A78" s="13" t="s">
        <v>103</v>
      </c>
      <c r="B78" s="4" t="s">
        <v>5</v>
      </c>
      <c r="C78" s="66"/>
      <c r="D78" s="67"/>
    </row>
    <row r="79" spans="1:4" ht="33" thickBot="1">
      <c r="A79" s="13" t="s">
        <v>131</v>
      </c>
      <c r="B79" s="4" t="s">
        <v>5</v>
      </c>
      <c r="C79" s="66"/>
      <c r="D79" s="67"/>
    </row>
    <row r="80" spans="1:4" ht="17" thickBot="1">
      <c r="A80" s="45" t="s">
        <v>62</v>
      </c>
      <c r="B80" s="48"/>
      <c r="C80" s="47" t="s">
        <v>29</v>
      </c>
      <c r="D80" s="25" t="e">
        <f>Calculations!$P$15</f>
        <v>#DIV/0!</v>
      </c>
    </row>
    <row r="81" spans="1:4" ht="33" thickBot="1">
      <c r="A81" s="13" t="s">
        <v>63</v>
      </c>
      <c r="B81" s="4" t="s">
        <v>5</v>
      </c>
      <c r="C81" s="66"/>
      <c r="D81" s="67"/>
    </row>
    <row r="82" spans="1:4" ht="33" thickBot="1">
      <c r="A82" s="13" t="s">
        <v>64</v>
      </c>
      <c r="B82" s="4" t="s">
        <v>5</v>
      </c>
      <c r="C82" s="66"/>
      <c r="D82" s="67"/>
    </row>
    <row r="83" spans="1:4" ht="33" thickBot="1">
      <c r="A83" s="13" t="s">
        <v>104</v>
      </c>
      <c r="B83" s="4" t="s">
        <v>5</v>
      </c>
      <c r="C83" s="66"/>
      <c r="D83" s="67"/>
    </row>
    <row r="84" spans="1:4" ht="33" thickBot="1">
      <c r="A84" s="13" t="s">
        <v>65</v>
      </c>
      <c r="B84" s="4" t="s">
        <v>5</v>
      </c>
      <c r="C84" s="66"/>
      <c r="D84" s="67"/>
    </row>
    <row r="85" spans="1:4" ht="33" thickBot="1">
      <c r="A85" s="13" t="s">
        <v>75</v>
      </c>
      <c r="B85" s="4" t="s">
        <v>5</v>
      </c>
      <c r="C85" s="66"/>
      <c r="D85" s="67"/>
    </row>
    <row r="86" spans="1:4" ht="33" thickBot="1">
      <c r="A86" s="13" t="s">
        <v>76</v>
      </c>
      <c r="B86" s="4" t="s">
        <v>5</v>
      </c>
      <c r="C86" s="66"/>
      <c r="D86" s="67"/>
    </row>
    <row r="87" spans="1:4" ht="28" customHeight="1" thickBot="1">
      <c r="A87" s="13" t="s">
        <v>77</v>
      </c>
      <c r="B87" s="4" t="s">
        <v>5</v>
      </c>
      <c r="C87" s="66"/>
      <c r="D87" s="67"/>
    </row>
    <row r="88" spans="1:4" ht="17" thickBot="1">
      <c r="A88" s="45" t="s">
        <v>66</v>
      </c>
      <c r="B88" s="48"/>
      <c r="C88" s="47" t="s">
        <v>29</v>
      </c>
      <c r="D88" s="25" t="e">
        <f>Calculations!$P$22</f>
        <v>#DIV/0!</v>
      </c>
    </row>
    <row r="89" spans="1:4" ht="33" thickBot="1">
      <c r="A89" s="13" t="s">
        <v>114</v>
      </c>
      <c r="B89" s="4" t="s">
        <v>5</v>
      </c>
      <c r="C89" s="66"/>
      <c r="D89" s="67"/>
    </row>
    <row r="90" spans="1:4" ht="33" thickBot="1">
      <c r="A90" s="13" t="s">
        <v>67</v>
      </c>
      <c r="B90" s="4" t="s">
        <v>5</v>
      </c>
      <c r="C90" s="66"/>
      <c r="D90" s="67"/>
    </row>
    <row r="91" spans="1:4" ht="33" thickBot="1">
      <c r="A91" s="17" t="s">
        <v>68</v>
      </c>
      <c r="B91" s="4" t="s">
        <v>5</v>
      </c>
      <c r="C91" s="66"/>
      <c r="D91" s="67"/>
    </row>
    <row r="92" spans="1:4" ht="33" thickBot="1">
      <c r="A92" s="56" t="s">
        <v>100</v>
      </c>
      <c r="B92" s="57"/>
      <c r="C92" s="58" t="s">
        <v>29</v>
      </c>
      <c r="D92" s="27" t="e">
        <f>Calculations!$P$30</f>
        <v>#DIV/0!</v>
      </c>
    </row>
    <row r="93" spans="1:4" ht="47.25" customHeight="1" thickBot="1">
      <c r="A93" s="13" t="s">
        <v>69</v>
      </c>
      <c r="B93" s="4" t="s">
        <v>5</v>
      </c>
      <c r="C93" s="66"/>
      <c r="D93" s="67"/>
    </row>
    <row r="94" spans="1:4" ht="50.25" customHeight="1" thickBot="1">
      <c r="A94" s="13" t="s">
        <v>111</v>
      </c>
      <c r="B94" s="4" t="s">
        <v>5</v>
      </c>
      <c r="C94" s="66"/>
      <c r="D94" s="67"/>
    </row>
    <row r="95" spans="1:4" ht="33" thickBot="1">
      <c r="A95" s="13" t="s">
        <v>112</v>
      </c>
      <c r="B95" s="4" t="s">
        <v>5</v>
      </c>
      <c r="C95" s="66"/>
      <c r="D95" s="67"/>
    </row>
    <row r="96" spans="1:4" ht="17" thickBot="1">
      <c r="A96" s="6" t="s">
        <v>70</v>
      </c>
      <c r="B96" s="30" t="e">
        <f>D111</f>
        <v>#DIV/0!</v>
      </c>
      <c r="C96" s="16"/>
      <c r="D96" s="29"/>
    </row>
    <row r="97" spans="1:4" ht="17" thickBot="1">
      <c r="A97" s="6" t="s">
        <v>71</v>
      </c>
      <c r="B97" s="28" t="e">
        <f>IF(B96&gt;90, "Very good", IF(B96&gt;=70, "Good", IF(B96&gt;50, "Fair", "Unsatisfactory ")))</f>
        <v>#DIV/0!</v>
      </c>
      <c r="C97" s="32"/>
    </row>
    <row r="98" spans="1:4">
      <c r="A98" s="14"/>
      <c r="B98" s="14"/>
      <c r="C98" s="14"/>
    </row>
    <row r="99" spans="1:4" ht="19">
      <c r="A99" s="1" t="s">
        <v>6</v>
      </c>
      <c r="B99" s="1"/>
      <c r="C99" s="32" t="s">
        <v>108</v>
      </c>
    </row>
    <row r="100" spans="1:4" ht="33" thickBot="1">
      <c r="A100" s="15" t="s">
        <v>7</v>
      </c>
      <c r="B100" s="15" t="s">
        <v>8</v>
      </c>
      <c r="C100" s="8" t="s">
        <v>92</v>
      </c>
      <c r="D100" s="9" t="s">
        <v>93</v>
      </c>
    </row>
    <row r="101" spans="1:4" ht="17" thickBot="1">
      <c r="A101" s="2" t="s">
        <v>9</v>
      </c>
      <c r="B101" s="3">
        <v>10</v>
      </c>
      <c r="C101" s="21">
        <f>Calculations!F6</f>
        <v>0.94444444444444442</v>
      </c>
      <c r="D101" s="22">
        <f>B101*C101</f>
        <v>9.4444444444444446</v>
      </c>
    </row>
    <row r="102" spans="1:4" ht="16" thickBot="1">
      <c r="A102" s="5" t="s">
        <v>10</v>
      </c>
      <c r="B102" s="3">
        <v>5</v>
      </c>
      <c r="C102" s="21" t="e">
        <f>Calculations!F14</f>
        <v>#DIV/0!</v>
      </c>
      <c r="D102" s="22" t="e">
        <f t="shared" ref="D102:D110" si="0">B102*C102</f>
        <v>#DIV/0!</v>
      </c>
    </row>
    <row r="103" spans="1:4" ht="17" thickBot="1">
      <c r="A103" s="2" t="s">
        <v>11</v>
      </c>
      <c r="B103" s="3">
        <v>5</v>
      </c>
      <c r="C103" s="21" t="e">
        <f>Calculations!F21</f>
        <v>#DIV/0!</v>
      </c>
      <c r="D103" s="22" t="e">
        <f t="shared" si="0"/>
        <v>#DIV/0!</v>
      </c>
    </row>
    <row r="104" spans="1:4" ht="16" thickBot="1">
      <c r="A104" s="5" t="s">
        <v>12</v>
      </c>
      <c r="B104" s="3">
        <v>10</v>
      </c>
      <c r="C104" s="21" t="e">
        <f>Calculations!K6</f>
        <v>#DIV/0!</v>
      </c>
      <c r="D104" s="22" t="e">
        <f t="shared" si="0"/>
        <v>#DIV/0!</v>
      </c>
    </row>
    <row r="105" spans="1:4" ht="16" thickBot="1">
      <c r="A105" s="5" t="s">
        <v>13</v>
      </c>
      <c r="B105" s="3">
        <v>5</v>
      </c>
      <c r="C105" s="21" t="e">
        <f>Calculations!K14</f>
        <v>#DIV/0!</v>
      </c>
      <c r="D105" s="22" t="e">
        <f t="shared" si="0"/>
        <v>#DIV/0!</v>
      </c>
    </row>
    <row r="106" spans="1:4" ht="16" thickBot="1">
      <c r="A106" s="5" t="s">
        <v>14</v>
      </c>
      <c r="B106" s="3">
        <v>30</v>
      </c>
      <c r="C106" s="21" t="e">
        <f>Calculations!K21</f>
        <v>#DIV/0!</v>
      </c>
      <c r="D106" s="22" t="e">
        <f t="shared" si="0"/>
        <v>#DIV/0!</v>
      </c>
    </row>
    <row r="107" spans="1:4" ht="17" thickBot="1">
      <c r="A107" s="2" t="s">
        <v>15</v>
      </c>
      <c r="B107" s="3">
        <v>10</v>
      </c>
      <c r="C107" s="21" t="e">
        <f>Calculations!P6</f>
        <v>#DIV/0!</v>
      </c>
      <c r="D107" s="22" t="e">
        <f t="shared" si="0"/>
        <v>#DIV/0!</v>
      </c>
    </row>
    <row r="108" spans="1:4" ht="17" thickBot="1">
      <c r="A108" s="2" t="s">
        <v>16</v>
      </c>
      <c r="B108" s="4">
        <v>15</v>
      </c>
      <c r="C108" s="21" t="e">
        <f>Calculations!P14</f>
        <v>#DIV/0!</v>
      </c>
      <c r="D108" s="22" t="e">
        <f t="shared" si="0"/>
        <v>#DIV/0!</v>
      </c>
    </row>
    <row r="109" spans="1:4" ht="17" thickBot="1">
      <c r="A109" s="2" t="s">
        <v>17</v>
      </c>
      <c r="B109" s="4">
        <v>5</v>
      </c>
      <c r="C109" s="21" t="e">
        <f>Calculations!P21</f>
        <v>#DIV/0!</v>
      </c>
      <c r="D109" s="22" t="e">
        <f t="shared" si="0"/>
        <v>#DIV/0!</v>
      </c>
    </row>
    <row r="110" spans="1:4" ht="17" thickBot="1">
      <c r="A110" s="2" t="s">
        <v>78</v>
      </c>
      <c r="B110" s="4">
        <v>5</v>
      </c>
      <c r="C110" s="21" t="e">
        <f>Calculations!P29</f>
        <v>#DIV/0!</v>
      </c>
      <c r="D110" s="22" t="e">
        <f t="shared" si="0"/>
        <v>#DIV/0!</v>
      </c>
    </row>
    <row r="111" spans="1:4" ht="17" thickBot="1">
      <c r="A111" s="6" t="s">
        <v>18</v>
      </c>
      <c r="B111" s="7">
        <v>100</v>
      </c>
      <c r="C111" s="23"/>
      <c r="D111" s="24" t="e">
        <f>SUM(D101:D110)</f>
        <v>#DIV/0!</v>
      </c>
    </row>
    <row r="112" spans="1:4" ht="16" thickBot="1">
      <c r="A112" s="37"/>
      <c r="B112" s="38"/>
      <c r="C112" s="39"/>
      <c r="D112" s="24"/>
    </row>
    <row r="113" spans="1:4" ht="16" customHeight="1" thickBot="1">
      <c r="A113" s="107" t="s">
        <v>109</v>
      </c>
      <c r="B113" s="108"/>
      <c r="C113" s="108"/>
      <c r="D113" s="109"/>
    </row>
    <row r="114" spans="1:4">
      <c r="A114" s="32"/>
    </row>
  </sheetData>
  <mergeCells count="85">
    <mergeCell ref="A113:D113"/>
    <mergeCell ref="C35:D35"/>
    <mergeCell ref="C56:D56"/>
    <mergeCell ref="C41:D41"/>
    <mergeCell ref="C72:D72"/>
    <mergeCell ref="C73:D73"/>
    <mergeCell ref="C53:D53"/>
    <mergeCell ref="C36:D36"/>
    <mergeCell ref="C37:D37"/>
    <mergeCell ref="C38:D38"/>
    <mergeCell ref="C40:D40"/>
    <mergeCell ref="C55:D55"/>
    <mergeCell ref="C44:D44"/>
    <mergeCell ref="C78:D78"/>
    <mergeCell ref="C57:D57"/>
    <mergeCell ref="C58:D58"/>
    <mergeCell ref="A2:D3"/>
    <mergeCell ref="A21:A22"/>
    <mergeCell ref="B4:D4"/>
    <mergeCell ref="B5:D5"/>
    <mergeCell ref="B6:D6"/>
    <mergeCell ref="B8:D8"/>
    <mergeCell ref="B9:D9"/>
    <mergeCell ref="B13:D13"/>
    <mergeCell ref="B14:D14"/>
    <mergeCell ref="B7:D7"/>
    <mergeCell ref="C11:D11"/>
    <mergeCell ref="B10:D10"/>
    <mergeCell ref="B18:C18"/>
    <mergeCell ref="A19:D19"/>
    <mergeCell ref="C16:D16"/>
    <mergeCell ref="B12:D12"/>
    <mergeCell ref="C59:D59"/>
    <mergeCell ref="C60:D60"/>
    <mergeCell ref="C63:D63"/>
    <mergeCell ref="C64:D64"/>
    <mergeCell ref="C65:D65"/>
    <mergeCell ref="C77:D77"/>
    <mergeCell ref="C74:D74"/>
    <mergeCell ref="C62:D62"/>
    <mergeCell ref="C93:D93"/>
    <mergeCell ref="C66:D66"/>
    <mergeCell ref="C67:D67"/>
    <mergeCell ref="C69:D69"/>
    <mergeCell ref="C71:D71"/>
    <mergeCell ref="C76:D76"/>
    <mergeCell ref="C94:D94"/>
    <mergeCell ref="C95:D95"/>
    <mergeCell ref="C79:D79"/>
    <mergeCell ref="C81:D81"/>
    <mergeCell ref="C82:D82"/>
    <mergeCell ref="C83:D83"/>
    <mergeCell ref="C86:D86"/>
    <mergeCell ref="C84:D84"/>
    <mergeCell ref="C91:D91"/>
    <mergeCell ref="C87:D87"/>
    <mergeCell ref="C89:D89"/>
    <mergeCell ref="C90:D90"/>
    <mergeCell ref="C85:D85"/>
    <mergeCell ref="C24:D24"/>
    <mergeCell ref="C25:D25"/>
    <mergeCell ref="C26:D26"/>
    <mergeCell ref="C27:D27"/>
    <mergeCell ref="C28:D28"/>
    <mergeCell ref="C29:D29"/>
    <mergeCell ref="C31:D31"/>
    <mergeCell ref="C32:D32"/>
    <mergeCell ref="C34:D34"/>
    <mergeCell ref="C30:D30"/>
    <mergeCell ref="A63:B63"/>
    <mergeCell ref="A70:B70"/>
    <mergeCell ref="C70:D70"/>
    <mergeCell ref="C68:D68"/>
    <mergeCell ref="C21:D21"/>
    <mergeCell ref="C22:D22"/>
    <mergeCell ref="B21:B22"/>
    <mergeCell ref="C48:D48"/>
    <mergeCell ref="C49:D49"/>
    <mergeCell ref="C50:D50"/>
    <mergeCell ref="C51:D51"/>
    <mergeCell ref="C52:D52"/>
    <mergeCell ref="C42:D42"/>
    <mergeCell ref="C43:D43"/>
    <mergeCell ref="C45:D45"/>
    <mergeCell ref="C47:D47"/>
  </mergeCells>
  <conditionalFormatting sqref="D23">
    <cfRule type="cellIs" dxfId="3" priority="3" operator="equal">
      <formula>"Good"</formula>
    </cfRule>
    <cfRule type="cellIs" dxfId="2" priority="4" operator="equal">
      <formula>"Very Good"</formula>
    </cfRule>
  </conditionalFormatting>
  <conditionalFormatting sqref="D23">
    <cfRule type="cellIs" dxfId="1" priority="1" operator="equal">
      <formula>"Unsatisfactory"</formula>
    </cfRule>
    <cfRule type="cellIs" dxfId="0" priority="2" operator="equal">
      <formula>"Fair"</formula>
    </cfRule>
  </conditionalFormatting>
  <dataValidations xWindow="323" yWindow="662" count="2">
    <dataValidation showDropDown="1" showInputMessage="1" showErrorMessage="1" sqref="D23" xr:uid="{00000000-0002-0000-0000-000000000000}"/>
    <dataValidation type="whole" allowBlank="1" showInputMessage="1" showErrorMessage="1" promptTitle="select" prompt="hh" sqref="A116" xr:uid="{00000000-0002-0000-0000-000001000000}">
      <formula1>0</formula1>
      <formula2>4</formula2>
    </dataValidation>
  </dataValidations>
  <pageMargins left="0.7" right="0.7" top="0.75" bottom="0.75" header="0.3" footer="0.3"/>
  <pageSetup orientation="portrait" horizontalDpi="4294967292" verticalDpi="4294967292"/>
  <extLst>
    <ext xmlns:x14="http://schemas.microsoft.com/office/spreadsheetml/2009/9/main" uri="{CCE6A557-97BC-4b89-ADB6-D9C93CAAB3DF}">
      <x14:dataValidations xmlns:xm="http://schemas.microsoft.com/office/excel/2006/main" xWindow="323" yWindow="662" count="2">
        <x14:dataValidation type="list" allowBlank="1" showInputMessage="1" showErrorMessage="1" xr:uid="{00000000-0002-0000-0000-000002000000}">
          <x14:formula1>
            <xm:f>Calculations!$A$1:$A$4</xm:f>
          </x14:formula1>
          <xm:sqref>B71:B74 B34:B38 B40:B45 B81:B87 B64:B69 B89:B91 B47:B53 B56:B60 B24:B32 B76:B79</xm:sqref>
        </x14:dataValidation>
        <x14:dataValidation type="list" allowBlank="1" showInputMessage="1" showErrorMessage="1" xr:uid="{00000000-0002-0000-0000-000003000000}">
          <x14:formula1>
            <xm:f>Calculations!$A$6:$A$10</xm:f>
          </x14:formula1>
          <xm:sqref>B93:B95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0"/>
  <sheetViews>
    <sheetView zoomScale="200" zoomScaleNormal="200" workbookViewId="0">
      <selection activeCell="N4" sqref="N4"/>
    </sheetView>
  </sheetViews>
  <sheetFormatPr baseColWidth="10" defaultColWidth="11.5" defaultRowHeight="15"/>
  <cols>
    <col min="6" max="6" width="11.5" style="19"/>
    <col min="11" max="11" width="11.5" style="19"/>
    <col min="16" max="16" width="11.5" style="19"/>
  </cols>
  <sheetData>
    <row r="1" spans="1:16">
      <c r="A1" t="s">
        <v>5</v>
      </c>
      <c r="C1" t="s">
        <v>81</v>
      </c>
      <c r="H1" t="s">
        <v>85</v>
      </c>
      <c r="M1" t="s">
        <v>88</v>
      </c>
    </row>
    <row r="2" spans="1:16">
      <c r="A2" t="s">
        <v>2</v>
      </c>
      <c r="C2" t="s">
        <v>2</v>
      </c>
      <c r="D2">
        <f>COUNTIF('UNODC EQA 2'!$B$24:$B$32, "Yes")</f>
        <v>8</v>
      </c>
      <c r="E2">
        <v>1</v>
      </c>
      <c r="F2" s="19">
        <f>D2*E2</f>
        <v>8</v>
      </c>
      <c r="H2" t="s">
        <v>2</v>
      </c>
      <c r="I2">
        <f>COUNTIF('UNODC EQA 2'!$B$47:$B$53, "Yes")</f>
        <v>0</v>
      </c>
      <c r="J2">
        <v>1</v>
      </c>
      <c r="K2" s="19">
        <f t="shared" ref="K2:K4" si="0">I2*J2</f>
        <v>0</v>
      </c>
      <c r="M2" t="s">
        <v>2</v>
      </c>
      <c r="N2">
        <f>COUNTIF('UNODC EQA 2'!$B$76:$B$79, "Yes")</f>
        <v>0</v>
      </c>
      <c r="O2">
        <v>1</v>
      </c>
      <c r="P2" s="19">
        <f t="shared" ref="P2:P4" si="1">N2*O2</f>
        <v>0</v>
      </c>
    </row>
    <row r="3" spans="1:16">
      <c r="A3" t="s">
        <v>4</v>
      </c>
      <c r="C3" t="s">
        <v>4</v>
      </c>
      <c r="D3">
        <f>COUNTIF('UNODC EQA 2'!$B$24:$B$32, "No")</f>
        <v>0</v>
      </c>
      <c r="E3">
        <v>0</v>
      </c>
      <c r="F3" s="19">
        <f t="shared" ref="F3:F4" si="2">D3*E3</f>
        <v>0</v>
      </c>
      <c r="H3" t="s">
        <v>4</v>
      </c>
      <c r="I3">
        <f>COUNTIF('UNODC EQA 2'!$B$47:$B$53, "No")</f>
        <v>0</v>
      </c>
      <c r="J3">
        <v>0</v>
      </c>
      <c r="K3" s="19">
        <f t="shared" si="0"/>
        <v>0</v>
      </c>
      <c r="M3" t="s">
        <v>4</v>
      </c>
      <c r="N3">
        <f>COUNTIF('UNODC EQA 2'!$B$76:$B$79, "No")</f>
        <v>0</v>
      </c>
      <c r="O3">
        <v>0</v>
      </c>
      <c r="P3" s="19">
        <f t="shared" si="1"/>
        <v>0</v>
      </c>
    </row>
    <row r="4" spans="1:16">
      <c r="A4" t="s">
        <v>79</v>
      </c>
      <c r="C4" t="s">
        <v>79</v>
      </c>
      <c r="D4">
        <f>COUNTIF('UNODC EQA 2'!$B$24:$B$32, "Partial")</f>
        <v>1</v>
      </c>
      <c r="E4">
        <v>0.5</v>
      </c>
      <c r="F4" s="19">
        <f t="shared" si="2"/>
        <v>0.5</v>
      </c>
      <c r="H4" t="s">
        <v>79</v>
      </c>
      <c r="I4">
        <f>COUNTIF('UNODC EQA 2'!$B$47:$B$53, "Partial")</f>
        <v>0</v>
      </c>
      <c r="J4">
        <v>0.5</v>
      </c>
      <c r="K4" s="19">
        <f t="shared" si="0"/>
        <v>0</v>
      </c>
      <c r="M4" t="s">
        <v>79</v>
      </c>
      <c r="N4">
        <f>COUNTIF('UNODC EQA 2'!$B$76:$B$79, "Partial")</f>
        <v>0</v>
      </c>
      <c r="O4">
        <v>0.5</v>
      </c>
      <c r="P4" s="19">
        <f t="shared" si="1"/>
        <v>0</v>
      </c>
    </row>
    <row r="5" spans="1:16">
      <c r="D5">
        <f>SUM(D2:D4)</f>
        <v>9</v>
      </c>
      <c r="F5" s="19">
        <f>SUM(F2:F4)</f>
        <v>8.5</v>
      </c>
      <c r="I5">
        <f>SUM(I2:I4)</f>
        <v>0</v>
      </c>
      <c r="K5" s="19">
        <f>SUM(K2:K4)</f>
        <v>0</v>
      </c>
      <c r="N5">
        <f>SUM(N2:N4)</f>
        <v>0</v>
      </c>
      <c r="P5" s="19">
        <f>SUM(P2:P4)</f>
        <v>0</v>
      </c>
    </row>
    <row r="6" spans="1:16">
      <c r="A6" t="s">
        <v>5</v>
      </c>
      <c r="C6" t="s">
        <v>82</v>
      </c>
      <c r="F6" s="19">
        <f>F5/D5</f>
        <v>0.94444444444444442</v>
      </c>
      <c r="H6" t="s">
        <v>82</v>
      </c>
      <c r="K6" s="19" t="e">
        <f>K5/I5</f>
        <v>#DIV/0!</v>
      </c>
      <c r="M6" t="s">
        <v>82</v>
      </c>
      <c r="P6" s="19" t="e">
        <f>P5/N5</f>
        <v>#DIV/0!</v>
      </c>
    </row>
    <row r="7" spans="1:16">
      <c r="A7">
        <v>3</v>
      </c>
      <c r="F7" s="19" t="str">
        <f>IF(F6&gt;0.9, "Very good", IF(F6&gt;=0.7, "Good", IF(F6&gt;0.5, "Fair", "Unsatisfactory ")))</f>
        <v>Very good</v>
      </c>
      <c r="K7" s="19" t="e">
        <f>IF(K6&gt;0.9, "Very good", IF(K6&gt;=0.7, "Good", IF(K6&gt;0.5, "Fair", "Unsatisfactory ")))</f>
        <v>#DIV/0!</v>
      </c>
      <c r="P7" s="19" t="e">
        <f>IF(P6&gt;0.9, "Very good", IF(P6&gt;=0.7, "Good", IF(P6&gt;0.5, "Fair", "Unsatisfactory ")))</f>
        <v>#DIV/0!</v>
      </c>
    </row>
    <row r="8" spans="1:16">
      <c r="A8">
        <v>2</v>
      </c>
    </row>
    <row r="9" spans="1:16">
      <c r="A9">
        <v>1</v>
      </c>
      <c r="C9" t="s">
        <v>83</v>
      </c>
      <c r="H9" t="s">
        <v>86</v>
      </c>
      <c r="M9" t="s">
        <v>89</v>
      </c>
    </row>
    <row r="10" spans="1:16">
      <c r="A10">
        <v>0</v>
      </c>
      <c r="C10" t="s">
        <v>2</v>
      </c>
      <c r="D10">
        <f>COUNTIF('UNODC EQA 2'!$B$34:$B$38, "Yes")</f>
        <v>0</v>
      </c>
      <c r="E10">
        <v>1</v>
      </c>
      <c r="F10" s="19">
        <f t="shared" ref="F10:F12" si="3">D10*E10</f>
        <v>0</v>
      </c>
      <c r="H10" t="s">
        <v>2</v>
      </c>
      <c r="I10">
        <f>COUNTIF('UNODC EQA 2'!$B$56:$B$60, "Yes")</f>
        <v>0</v>
      </c>
      <c r="J10">
        <v>1</v>
      </c>
      <c r="K10" s="19">
        <f t="shared" ref="K10:K12" si="4">I10*J10</f>
        <v>0</v>
      </c>
      <c r="M10" t="s">
        <v>2</v>
      </c>
      <c r="N10">
        <f>COUNTIF('UNODC EQA 2'!$B$81:$B$87, "Yes")</f>
        <v>0</v>
      </c>
      <c r="O10">
        <v>1</v>
      </c>
      <c r="P10" s="19">
        <f t="shared" ref="P10:P12" si="5">N10*O10</f>
        <v>0</v>
      </c>
    </row>
    <row r="11" spans="1:16">
      <c r="C11" t="s">
        <v>4</v>
      </c>
      <c r="D11">
        <f>COUNTIF('UNODC EQA 2'!$B$34:$B$38, "No")</f>
        <v>0</v>
      </c>
      <c r="E11">
        <v>0</v>
      </c>
      <c r="F11" s="19">
        <f t="shared" si="3"/>
        <v>0</v>
      </c>
      <c r="H11" t="s">
        <v>4</v>
      </c>
      <c r="I11">
        <f>COUNTIF('UNODC EQA 2'!$B$56:$B$60, "No")</f>
        <v>0</v>
      </c>
      <c r="J11">
        <v>0</v>
      </c>
      <c r="K11" s="19">
        <f t="shared" si="4"/>
        <v>0</v>
      </c>
      <c r="M11" t="s">
        <v>4</v>
      </c>
      <c r="N11">
        <f>COUNTIF('UNODC EQA 2'!$B$81:$B$87, "No")</f>
        <v>0</v>
      </c>
      <c r="O11">
        <v>0</v>
      </c>
      <c r="P11" s="19">
        <f t="shared" si="5"/>
        <v>0</v>
      </c>
    </row>
    <row r="12" spans="1:16">
      <c r="C12" t="s">
        <v>79</v>
      </c>
      <c r="D12">
        <f>COUNTIF('UNODC EQA 2'!$B$34:$B$38, "Partial")</f>
        <v>0</v>
      </c>
      <c r="E12">
        <v>0.5</v>
      </c>
      <c r="F12" s="19">
        <f t="shared" si="3"/>
        <v>0</v>
      </c>
      <c r="H12" t="s">
        <v>79</v>
      </c>
      <c r="I12">
        <f>COUNTIF('UNODC EQA 2'!$B$56:$B$60, "Partial")</f>
        <v>0</v>
      </c>
      <c r="J12">
        <v>0.5</v>
      </c>
      <c r="K12" s="19">
        <f t="shared" si="4"/>
        <v>0</v>
      </c>
      <c r="M12" t="s">
        <v>79</v>
      </c>
      <c r="N12">
        <f>COUNTIF('UNODC EQA 2'!$B$81:$B$87, "Partial")</f>
        <v>0</v>
      </c>
      <c r="O12">
        <v>0.5</v>
      </c>
      <c r="P12" s="19">
        <f t="shared" si="5"/>
        <v>0</v>
      </c>
    </row>
    <row r="13" spans="1:16">
      <c r="C13" t="s">
        <v>82</v>
      </c>
      <c r="D13">
        <f>SUM(D10:D12)</f>
        <v>0</v>
      </c>
      <c r="F13" s="19">
        <f>SUM(F10:F12)</f>
        <v>0</v>
      </c>
      <c r="I13">
        <f>SUM(I10:I12)</f>
        <v>0</v>
      </c>
      <c r="K13" s="19">
        <f>SUM(K10:K12)</f>
        <v>0</v>
      </c>
      <c r="N13">
        <f>SUM(N10:N12)</f>
        <v>0</v>
      </c>
      <c r="P13" s="19">
        <f>SUM(P10:P12)</f>
        <v>0</v>
      </c>
    </row>
    <row r="14" spans="1:16">
      <c r="F14" s="19" t="e">
        <f>F13/D13</f>
        <v>#DIV/0!</v>
      </c>
      <c r="H14" t="s">
        <v>82</v>
      </c>
      <c r="K14" s="19" t="e">
        <f>K13/I13</f>
        <v>#DIV/0!</v>
      </c>
      <c r="M14" t="s">
        <v>82</v>
      </c>
      <c r="P14" s="19" t="e">
        <f>P13/N13</f>
        <v>#DIV/0!</v>
      </c>
    </row>
    <row r="15" spans="1:16">
      <c r="F15" s="19" t="e">
        <f>IF(F14&gt;0.9, "Very good", IF(F14&gt;=0.7, "Good", IF(F14&gt;0.5, "Fair", "Unsatisfactory ")))</f>
        <v>#DIV/0!</v>
      </c>
      <c r="K15" s="19" t="e">
        <f>IF(K14&gt;0.9, "Very good", IF(K14&gt;=0.7, "Good", IF(K14&gt;0.5, "Fair", "Unsatisfactory ")))</f>
        <v>#DIV/0!</v>
      </c>
      <c r="P15" s="19" t="e">
        <f>IF(P14&gt;0.9, "Very good", IF(P14&gt;=0.7, "Good", IF(P14&gt;0.5, "Fair", "Unsatisfactory ")))</f>
        <v>#DIV/0!</v>
      </c>
    </row>
    <row r="16" spans="1:16">
      <c r="C16" t="s">
        <v>84</v>
      </c>
      <c r="H16" t="s">
        <v>87</v>
      </c>
      <c r="M16" s="18" t="s">
        <v>90</v>
      </c>
      <c r="N16" s="18"/>
      <c r="O16" s="18"/>
      <c r="P16" s="20"/>
    </row>
    <row r="17" spans="3:16">
      <c r="C17" t="s">
        <v>2</v>
      </c>
      <c r="D17">
        <f>COUNTIF('UNODC EQA 2'!$B$40:$B$45, "Yes")</f>
        <v>0</v>
      </c>
      <c r="E17">
        <v>1</v>
      </c>
      <c r="F17" s="19">
        <f t="shared" ref="F17:F19" si="6">D17*E17</f>
        <v>0</v>
      </c>
      <c r="H17" t="s">
        <v>2</v>
      </c>
      <c r="I17">
        <f>COUNTIF('UNODC EQA 2'!$B$64:$B$74, "Yes")</f>
        <v>0</v>
      </c>
      <c r="J17">
        <v>1</v>
      </c>
      <c r="K17" s="19">
        <f t="shared" ref="K17:K19" si="7">I17*J17</f>
        <v>0</v>
      </c>
      <c r="M17" s="18" t="s">
        <v>2</v>
      </c>
      <c r="N17">
        <f>COUNTIF('UNODC EQA 2'!$B$89:$B$91, "Yes")</f>
        <v>0</v>
      </c>
      <c r="O17">
        <v>1</v>
      </c>
      <c r="P17" s="19">
        <f t="shared" ref="P17:P19" si="8">N17*O17</f>
        <v>0</v>
      </c>
    </row>
    <row r="18" spans="3:16">
      <c r="C18" t="s">
        <v>4</v>
      </c>
      <c r="D18">
        <f>COUNTIF('UNODC EQA 2'!$B$40:$B$45, "No")</f>
        <v>0</v>
      </c>
      <c r="E18">
        <v>0</v>
      </c>
      <c r="F18" s="19">
        <f t="shared" si="6"/>
        <v>0</v>
      </c>
      <c r="H18" t="s">
        <v>4</v>
      </c>
      <c r="I18">
        <f>COUNTIF('UNODC EQA 2'!$B$64:$B$74, "No")</f>
        <v>0</v>
      </c>
      <c r="J18">
        <v>0</v>
      </c>
      <c r="K18" s="19">
        <f t="shared" si="7"/>
        <v>0</v>
      </c>
      <c r="M18" s="18" t="s">
        <v>4</v>
      </c>
      <c r="N18">
        <f>COUNTIF('UNODC EQA 2'!$B$89:$B$91, "No")</f>
        <v>0</v>
      </c>
      <c r="O18">
        <v>0</v>
      </c>
      <c r="P18" s="19">
        <f t="shared" si="8"/>
        <v>0</v>
      </c>
    </row>
    <row r="19" spans="3:16">
      <c r="C19" t="s">
        <v>79</v>
      </c>
      <c r="D19">
        <f>COUNTIF('UNODC EQA 2'!$B$40:$B$45, "Partial")</f>
        <v>0</v>
      </c>
      <c r="E19">
        <v>0.5</v>
      </c>
      <c r="F19" s="19">
        <f t="shared" si="6"/>
        <v>0</v>
      </c>
      <c r="H19" t="s">
        <v>79</v>
      </c>
      <c r="I19">
        <f>COUNTIF('UNODC EQA 2'!$B$64:$B$74, "Partial")</f>
        <v>0</v>
      </c>
      <c r="J19">
        <v>0.5</v>
      </c>
      <c r="K19" s="19">
        <f t="shared" si="7"/>
        <v>0</v>
      </c>
      <c r="M19" s="18" t="s">
        <v>79</v>
      </c>
      <c r="N19">
        <f>COUNTIF('UNODC EQA 2'!$B$89:$B$91, "Partial")</f>
        <v>0</v>
      </c>
      <c r="O19">
        <v>0.5</v>
      </c>
      <c r="P19" s="19">
        <f t="shared" si="8"/>
        <v>0</v>
      </c>
    </row>
    <row r="20" spans="3:16">
      <c r="D20">
        <f>SUM(D17:D19)</f>
        <v>0</v>
      </c>
      <c r="F20" s="19">
        <f>SUM(F17:F19)</f>
        <v>0</v>
      </c>
      <c r="I20">
        <f>SUM(I17:I19)</f>
        <v>0</v>
      </c>
      <c r="K20" s="19">
        <f>SUM(K17:K19)</f>
        <v>0</v>
      </c>
      <c r="N20">
        <f>SUM(N17:N19)</f>
        <v>0</v>
      </c>
      <c r="P20" s="19">
        <f>SUM(P17:P19)</f>
        <v>0</v>
      </c>
    </row>
    <row r="21" spans="3:16">
      <c r="C21" t="s">
        <v>82</v>
      </c>
      <c r="F21" s="19" t="e">
        <f>F20/D20</f>
        <v>#DIV/0!</v>
      </c>
      <c r="H21" t="s">
        <v>82</v>
      </c>
      <c r="K21" s="19" t="e">
        <f>K20/I20</f>
        <v>#DIV/0!</v>
      </c>
      <c r="M21" t="s">
        <v>82</v>
      </c>
      <c r="P21" s="19" t="e">
        <f>P20/N20</f>
        <v>#DIV/0!</v>
      </c>
    </row>
    <row r="22" spans="3:16">
      <c r="F22" s="19" t="e">
        <f>IF(F21&gt;0.9, "Very good", IF(F21&gt;=0.7, "Good", IF(F21&gt;0.5, "Fair", "Unsatisfactory ")))</f>
        <v>#DIV/0!</v>
      </c>
      <c r="K22" s="19" t="e">
        <f>IF(K21&gt;0.9, "Very good", IF(K21&gt;=0.7, "Good", IF(K21&gt;0.5, "Fair", "Unsatisfactory ")))</f>
        <v>#DIV/0!</v>
      </c>
      <c r="P22" s="19" t="e">
        <f>IF(P21&gt;0.9, "Very good", IF(P21&gt;=0.7, "Good", IF(P21&gt;0.5, "Fair", "Unsatisfactory ")))</f>
        <v>#DIV/0!</v>
      </c>
    </row>
    <row r="23" spans="3:16">
      <c r="M23" s="18" t="s">
        <v>91</v>
      </c>
      <c r="N23" s="18"/>
      <c r="O23" s="18"/>
      <c r="P23" s="20"/>
    </row>
    <row r="24" spans="3:16">
      <c r="M24" s="18">
        <v>3</v>
      </c>
      <c r="N24">
        <f>COUNTIF('UNODC EQA 2'!$B$93:$B$95, "3")</f>
        <v>0</v>
      </c>
      <c r="O24">
        <v>1</v>
      </c>
      <c r="P24" s="19">
        <f t="shared" ref="P24:P27" si="9">N24*O24</f>
        <v>0</v>
      </c>
    </row>
    <row r="25" spans="3:16">
      <c r="M25" s="18">
        <v>2</v>
      </c>
      <c r="N25" s="34">
        <f>COUNTIF('UNODC EQA 2'!$B$93:$B$95, "2")</f>
        <v>0</v>
      </c>
      <c r="O25">
        <v>0.75</v>
      </c>
      <c r="P25" s="19">
        <f t="shared" si="9"/>
        <v>0</v>
      </c>
    </row>
    <row r="26" spans="3:16">
      <c r="M26" s="18">
        <v>0</v>
      </c>
      <c r="N26">
        <f>COUNTIF('UNODC EQA 2'!$B$93:$B$95, "0")</f>
        <v>0</v>
      </c>
      <c r="O26">
        <v>0</v>
      </c>
      <c r="P26" s="19">
        <f t="shared" si="9"/>
        <v>0</v>
      </c>
    </row>
    <row r="27" spans="3:16">
      <c r="M27" s="18">
        <v>1</v>
      </c>
      <c r="N27">
        <f>COUNTIF('UNODC EQA 2'!$B$93:$B$95, "1")</f>
        <v>0</v>
      </c>
      <c r="O27">
        <v>0.5</v>
      </c>
      <c r="P27" s="19">
        <f t="shared" si="9"/>
        <v>0</v>
      </c>
    </row>
    <row r="28" spans="3:16">
      <c r="N28">
        <f>SUM(N24:N27)</f>
        <v>0</v>
      </c>
      <c r="P28" s="19">
        <f>SUM(P24:P27)</f>
        <v>0</v>
      </c>
    </row>
    <row r="29" spans="3:16">
      <c r="M29" t="s">
        <v>82</v>
      </c>
      <c r="P29" s="19" t="e">
        <f>P28/N28</f>
        <v>#DIV/0!</v>
      </c>
    </row>
    <row r="30" spans="3:16">
      <c r="P30" s="19" t="e">
        <f>IF(P29&gt;0.9, "Very good", IF(P29&gt;=0.7, "Good", IF(P29&gt;0.5, "Fair", "Unsatisfactory ")))</f>
        <v>#DIV/0!</v>
      </c>
    </row>
  </sheetData>
  <phoneticPr fontId="14" type="noConversion"/>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UNODC EQA 2</vt:lpstr>
      <vt:lpstr>Calculations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Punit Arora</dc:creator>
  <cp:lastModifiedBy>Microsoft Office User</cp:lastModifiedBy>
  <cp:lastPrinted>2017-07-19T20:08:52Z</cp:lastPrinted>
  <dcterms:created xsi:type="dcterms:W3CDTF">2006-09-16T00:00:00Z</dcterms:created>
  <dcterms:modified xsi:type="dcterms:W3CDTF">2020-01-16T00:35:22Z</dcterms:modified>
</cp:coreProperties>
</file>