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Users\j_paternina\Desktop\ADQUISICIONES\MA 304 - AICO\PRIMERA REV\PUBLICACION\"/>
    </mc:Choice>
  </mc:AlternateContent>
  <xr:revisionPtr revIDLastSave="0" documentId="8_{282A0A99-BE89-4864-AB33-A94472CF1E01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CRONOGRAMA - RESGUARDO" sheetId="2" r:id="rId1"/>
    <sheet name="DISTRIBUCION-BALANCEAD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 l="1"/>
  <c r="F10" i="3"/>
  <c r="E10" i="3"/>
  <c r="D10" i="3"/>
  <c r="H6" i="3" l="1"/>
  <c r="H8" i="3"/>
  <c r="H5" i="3"/>
  <c r="H7" i="3"/>
  <c r="N10" i="3"/>
  <c r="H10" i="3" s="1"/>
  <c r="H9" i="3"/>
  <c r="P6" i="3"/>
  <c r="P8" i="3"/>
  <c r="P5" i="3"/>
  <c r="P7" i="3"/>
  <c r="P9" i="3"/>
  <c r="S15" i="2"/>
  <c r="Q15" i="2"/>
  <c r="U15" i="2" s="1"/>
  <c r="U14" i="2"/>
  <c r="U12" i="2"/>
  <c r="U11" i="2"/>
  <c r="U10" i="2"/>
  <c r="U9" i="2"/>
  <c r="U8" i="2"/>
  <c r="U7" i="2"/>
  <c r="U6" i="2"/>
  <c r="U5" i="2"/>
  <c r="U4" i="2"/>
  <c r="P10" i="3" l="1"/>
  <c r="N11" i="2" l="1"/>
  <c r="G18" i="2"/>
  <c r="G19" i="2" s="1"/>
  <c r="G20" i="2" s="1"/>
  <c r="N13" i="2"/>
  <c r="N5" i="2"/>
  <c r="N6" i="2"/>
  <c r="N18" i="2" s="1"/>
  <c r="N19" i="2" s="1"/>
  <c r="N20" i="2" s="1"/>
  <c r="N14" i="2"/>
  <c r="N12" i="2"/>
  <c r="N8" i="2" l="1"/>
  <c r="L15" i="2"/>
  <c r="N7" i="2"/>
  <c r="N9" i="2"/>
  <c r="N10" i="2"/>
  <c r="N15" i="2" l="1"/>
</calcChain>
</file>

<file path=xl/sharedStrings.xml><?xml version="1.0" encoding="utf-8"?>
<sst xmlns="http://schemas.openxmlformats.org/spreadsheetml/2006/main" count="109" uniqueCount="41">
  <si>
    <t>Mallama</t>
  </si>
  <si>
    <t>Cumbal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</si>
  <si>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</si>
  <si>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</si>
  <si>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</si>
  <si>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</si>
  <si>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</si>
  <si>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</si>
  <si>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</si>
  <si>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</si>
  <si>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</si>
  <si>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</si>
  <si>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</si>
  <si>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Cordoba</t>
  </si>
  <si>
    <t>Muellamues</t>
  </si>
  <si>
    <t>Total</t>
  </si>
  <si>
    <t>RESGUARDOS</t>
  </si>
  <si>
    <t>NUMERO DE ALEVINOS DE TRUCHA ARCOIRIS A SEMBRAR</t>
  </si>
  <si>
    <t>NUMERO DE ALEVINOS DE TILAPIA A SEMBRAR</t>
  </si>
  <si>
    <t>NUMERO DE OVAS DE TRUCHA ARCOIRIS A SEMBRAR</t>
  </si>
  <si>
    <t>Animales supervivientes por ciclo de siembra</t>
  </si>
  <si>
    <t>Kilogramos obtenidos con peso promedio de cosecha de 330gr</t>
  </si>
  <si>
    <t>Kilogramos en canal</t>
  </si>
  <si>
    <t>COSECHAS MENSUALES ESTIMADAS</t>
  </si>
  <si>
    <t>Kilogramos obtenidos con peso promedio de cosecha de 450gr</t>
  </si>
  <si>
    <t>julio</t>
  </si>
  <si>
    <t xml:space="preserve">Alimento Balanceado 45% harina para Tilapia </t>
  </si>
  <si>
    <t xml:space="preserve">Alimento Balanceado 45% ext para Tilapia </t>
  </si>
  <si>
    <t xml:space="preserve">Alimento Balanceado 38% ext para Tilapia </t>
  </si>
  <si>
    <t>Alimento Balanceado 30% ext para Tilapia</t>
  </si>
  <si>
    <t xml:space="preserve">Alimento Balanceado 24% ext para Tilapia </t>
  </si>
  <si>
    <t xml:space="preserve">Alimento Balanceado 48% para trucha </t>
  </si>
  <si>
    <t xml:space="preserve">Alimento Balanceado 45% para trucha </t>
  </si>
  <si>
    <t xml:space="preserve">Alimento Balanceado 40% SP para trucha  </t>
  </si>
  <si>
    <t>Alimento Balanceado 40%CP para trucha</t>
  </si>
  <si>
    <t>Alimento balanceado para alevinos de Trucha (50%)</t>
  </si>
  <si>
    <t xml:space="preserve">Presentacion </t>
  </si>
  <si>
    <t>Bulto x 40 Kg</t>
  </si>
  <si>
    <t>Bulto x 20 Kg</t>
  </si>
  <si>
    <t>La entrega del alimento balanceado se deberá realizar de manera quincenal, en la cabecera municipal de Cumbal, Mallama y Cordoba, en el caso de Guachucal se deberá entregar en la cabecera de la vereda San Diego de Muellamues, en la bodega designada por cada resguardo indígena, la cantidad de alimento balanceado a entregarse quincenalmente entre los 4 resguardos es de entre 150 a 200 bultos.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</si>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</sst>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$&quot;\ * #,##0_-;\-&quot;$&quot;\ * #,##0_-;_-&quot;$&quot;\ * &quot;-&quot;_-;_-@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3" fillId="5" borderId="2" xfId="0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 vertical="center"/>
    </xf>
    <xf numFmtId="3" fontId="0" fillId="7" borderId="2" xfId="1" applyNumberFormat="1" applyFont="1" applyFill="1" applyBorder="1" applyAlignment="1">
      <alignment horizontal="center" vertical="center"/>
    </xf>
    <xf numFmtId="3" fontId="0" fillId="2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3" fontId="2" fillId="8" borderId="2" xfId="1" applyNumberFormat="1" applyFont="1" applyFill="1" applyBorder="1" applyAlignment="1">
      <alignment horizontal="center" vertical="center"/>
    </xf>
    <xf numFmtId="3" fontId="0" fillId="9" borderId="2" xfId="1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3" fontId="0" fillId="4" borderId="2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/>
    <xf numFmtId="41" fontId="2" fillId="0" borderId="2" xfId="1" applyFont="1" applyBorder="1"/>
    <xf numFmtId="41" fontId="0" fillId="0" borderId="0" xfId="1" applyFont="1"/>
    <xf numFmtId="3" fontId="2" fillId="4" borderId="2" xfId="1" applyNumberFormat="1" applyFont="1" applyFill="1" applyBorder="1" applyAlignment="1">
      <alignment horizontal="center" vertical="center"/>
    </xf>
    <xf numFmtId="165" fontId="0" fillId="9" borderId="2" xfId="1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165" fontId="0" fillId="4" borderId="2" xfId="1" applyNumberFormat="1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0" fillId="7" borderId="2" xfId="1" applyNumberFormat="1" applyFon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165" fontId="2" fillId="8" borderId="2" xfId="1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5" fontId="0" fillId="4" borderId="6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1"/>
  <sheetViews>
    <sheetView tabSelected="1" workbookViewId="0">
      <selection activeCell="J22" sqref="J22"/>
    </sheetView>
  </sheetViews>
  <sheetFormatPr baseColWidth="10" defaultRowHeight="15" x14ac:dyDescent="0.25"/>
  <cols>
    <col min="3" max="4" width="12.85546875" customWidth="1"/>
    <col min="5" max="5" width="11.85546875" customWidth="1"/>
    <col min="6" max="6" width="12.28515625" customWidth="1"/>
    <col min="17" max="17" width="12.28515625" customWidth="1"/>
  </cols>
  <sheetData>
    <row r="1" spans="2:23" x14ac:dyDescent="0.25">
      <c r="Q1" s="48" t="s">
        <v>19</v>
      </c>
      <c r="R1" s="49"/>
      <c r="S1" s="49"/>
      <c r="T1" s="49"/>
      <c r="U1" s="50"/>
    </row>
    <row r="2" spans="2:23" x14ac:dyDescent="0.25">
      <c r="B2" s="2"/>
      <c r="C2" s="51" t="s">
        <v>17</v>
      </c>
      <c r="D2" s="51"/>
      <c r="E2" s="51"/>
      <c r="F2" s="51"/>
      <c r="G2" s="51"/>
      <c r="I2" s="2"/>
      <c r="J2" s="48" t="s">
        <v>18</v>
      </c>
      <c r="K2" s="49"/>
      <c r="L2" s="49"/>
      <c r="M2" s="49"/>
      <c r="N2" s="50"/>
      <c r="P2" s="2"/>
      <c r="Q2" s="48" t="s">
        <v>16</v>
      </c>
      <c r="R2" s="49"/>
      <c r="S2" s="49"/>
      <c r="T2" s="49"/>
      <c r="U2" s="50"/>
    </row>
    <row r="3" spans="2:23" x14ac:dyDescent="0.25">
      <c r="B3" s="2"/>
      <c r="C3" s="51" t="s">
        <v>16</v>
      </c>
      <c r="D3" s="51"/>
      <c r="E3" s="51"/>
      <c r="F3" s="51"/>
      <c r="G3" s="51"/>
      <c r="I3" s="2"/>
      <c r="J3" s="48" t="s">
        <v>16</v>
      </c>
      <c r="K3" s="49"/>
      <c r="L3" s="49"/>
      <c r="M3" s="49"/>
      <c r="N3" s="50"/>
      <c r="P3" s="17" t="s">
        <v>12</v>
      </c>
      <c r="Q3" s="3" t="s">
        <v>14</v>
      </c>
      <c r="R3" s="7" t="s">
        <v>13</v>
      </c>
      <c r="S3" s="10" t="s">
        <v>0</v>
      </c>
      <c r="T3" s="9" t="s">
        <v>1</v>
      </c>
      <c r="U3" s="15" t="s">
        <v>15</v>
      </c>
    </row>
    <row r="4" spans="2:23" x14ac:dyDescent="0.25">
      <c r="B4" s="17" t="s">
        <v>12</v>
      </c>
      <c r="C4" s="3" t="s">
        <v>14</v>
      </c>
      <c r="D4" s="7" t="s">
        <v>13</v>
      </c>
      <c r="E4" s="10" t="s">
        <v>0</v>
      </c>
      <c r="F4" s="9" t="s">
        <v>1</v>
      </c>
      <c r="G4" s="15" t="s">
        <v>15</v>
      </c>
      <c r="I4" s="17" t="s">
        <v>12</v>
      </c>
      <c r="J4" s="3" t="s">
        <v>14</v>
      </c>
      <c r="K4" s="7" t="s">
        <v>13</v>
      </c>
      <c r="L4" s="10" t="s">
        <v>0</v>
      </c>
      <c r="M4" s="9" t="s">
        <v>1</v>
      </c>
      <c r="N4" s="15" t="s">
        <v>15</v>
      </c>
      <c r="P4" s="19" t="s">
        <v>2</v>
      </c>
      <c r="Q4" s="6"/>
      <c r="R4" s="5"/>
      <c r="S4" s="12"/>
      <c r="T4" s="14"/>
      <c r="U4" s="16">
        <f t="shared" ref="U4:U15" si="0">T4+Q4+S4+R4</f>
        <v>0</v>
      </c>
    </row>
    <row r="5" spans="2:23" x14ac:dyDescent="0.25">
      <c r="B5" s="19" t="s">
        <v>2</v>
      </c>
      <c r="C5" s="6">
        <v>5000</v>
      </c>
      <c r="D5" s="5">
        <v>8500</v>
      </c>
      <c r="E5" s="12">
        <v>10000</v>
      </c>
      <c r="F5" s="14">
        <v>11550</v>
      </c>
      <c r="G5" s="16">
        <v>35050</v>
      </c>
      <c r="I5" s="19" t="s">
        <v>2</v>
      </c>
      <c r="J5" s="6"/>
      <c r="K5" s="5"/>
      <c r="L5" s="12">
        <v>7500</v>
      </c>
      <c r="M5" s="14"/>
      <c r="N5" s="16">
        <f t="shared" ref="N5:N15" si="1">M5+J5+L5+K5</f>
        <v>7500</v>
      </c>
      <c r="P5" s="19" t="s">
        <v>3</v>
      </c>
      <c r="Q5" s="6"/>
      <c r="R5" s="5"/>
      <c r="S5" s="12"/>
      <c r="T5" s="14"/>
      <c r="U5" s="16">
        <f t="shared" si="0"/>
        <v>0</v>
      </c>
      <c r="W5" s="21"/>
    </row>
    <row r="6" spans="2:23" x14ac:dyDescent="0.25">
      <c r="B6" s="19" t="s">
        <v>3</v>
      </c>
      <c r="C6" s="6">
        <v>7500</v>
      </c>
      <c r="D6" s="5">
        <v>13000</v>
      </c>
      <c r="E6" s="12">
        <v>3000</v>
      </c>
      <c r="F6" s="14">
        <v>11550</v>
      </c>
      <c r="G6" s="16">
        <v>35050</v>
      </c>
      <c r="I6" s="19" t="s">
        <v>3</v>
      </c>
      <c r="J6" s="6"/>
      <c r="K6" s="5"/>
      <c r="L6" s="12">
        <v>6750</v>
      </c>
      <c r="M6" s="14"/>
      <c r="N6" s="16">
        <f t="shared" si="1"/>
        <v>6750</v>
      </c>
      <c r="P6" s="19" t="s">
        <v>4</v>
      </c>
      <c r="Q6" s="6"/>
      <c r="R6" s="5"/>
      <c r="S6" s="12"/>
      <c r="T6" s="14"/>
      <c r="U6" s="16">
        <f t="shared" si="0"/>
        <v>0</v>
      </c>
      <c r="W6" s="21"/>
    </row>
    <row r="7" spans="2:23" x14ac:dyDescent="0.25">
      <c r="B7" s="19" t="s">
        <v>4</v>
      </c>
      <c r="C7" s="6">
        <v>14750</v>
      </c>
      <c r="D7" s="5">
        <v>9000</v>
      </c>
      <c r="E7" s="12">
        <v>7000</v>
      </c>
      <c r="F7" s="14">
        <v>4300</v>
      </c>
      <c r="G7" s="16">
        <v>35050</v>
      </c>
      <c r="I7" s="19" t="s">
        <v>4</v>
      </c>
      <c r="J7" s="6"/>
      <c r="K7" s="5"/>
      <c r="L7" s="12">
        <v>7850</v>
      </c>
      <c r="M7" s="14"/>
      <c r="N7" s="16">
        <f t="shared" si="1"/>
        <v>7850</v>
      </c>
      <c r="P7" s="19" t="s">
        <v>5</v>
      </c>
      <c r="Q7" s="6"/>
      <c r="R7" s="5"/>
      <c r="S7" s="12"/>
      <c r="T7" s="14"/>
      <c r="U7" s="16">
        <f t="shared" si="0"/>
        <v>0</v>
      </c>
      <c r="W7" s="21"/>
    </row>
    <row r="8" spans="2:23" x14ac:dyDescent="0.25">
      <c r="B8" s="19" t="s">
        <v>5</v>
      </c>
      <c r="C8" s="6">
        <v>0</v>
      </c>
      <c r="D8" s="5">
        <v>6000</v>
      </c>
      <c r="E8" s="12">
        <v>8500</v>
      </c>
      <c r="F8" s="14">
        <v>20550</v>
      </c>
      <c r="G8" s="16">
        <v>35050</v>
      </c>
      <c r="I8" s="19" t="s">
        <v>5</v>
      </c>
      <c r="J8" s="6"/>
      <c r="K8" s="5"/>
      <c r="L8" s="12">
        <v>6000</v>
      </c>
      <c r="M8" s="14"/>
      <c r="N8" s="16">
        <f t="shared" si="1"/>
        <v>6000</v>
      </c>
      <c r="P8" s="19" t="s">
        <v>6</v>
      </c>
      <c r="Q8" s="6">
        <v>150000</v>
      </c>
      <c r="R8" s="5"/>
      <c r="S8" s="12"/>
      <c r="T8" s="14"/>
      <c r="U8" s="16">
        <f t="shared" si="0"/>
        <v>150000</v>
      </c>
      <c r="W8" s="21"/>
    </row>
    <row r="9" spans="2:23" x14ac:dyDescent="0.25">
      <c r="B9" s="19" t="s">
        <v>6</v>
      </c>
      <c r="C9" s="6">
        <v>14750</v>
      </c>
      <c r="D9" s="5">
        <v>11000</v>
      </c>
      <c r="E9" s="12">
        <v>4500</v>
      </c>
      <c r="F9" s="14">
        <v>4800</v>
      </c>
      <c r="G9" s="16">
        <v>35050</v>
      </c>
      <c r="I9" s="19" t="s">
        <v>6</v>
      </c>
      <c r="J9" s="6"/>
      <c r="K9" s="5"/>
      <c r="L9" s="12">
        <v>7000</v>
      </c>
      <c r="M9" s="14"/>
      <c r="N9" s="16">
        <f t="shared" si="1"/>
        <v>7000</v>
      </c>
      <c r="P9" s="19" t="s">
        <v>7</v>
      </c>
      <c r="Q9" s="6"/>
      <c r="R9" s="5"/>
      <c r="S9" s="12"/>
      <c r="T9" s="14"/>
      <c r="U9" s="16">
        <f t="shared" si="0"/>
        <v>0</v>
      </c>
      <c r="W9" s="21"/>
    </row>
    <row r="10" spans="2:23" x14ac:dyDescent="0.25">
      <c r="B10" s="19" t="s">
        <v>7</v>
      </c>
      <c r="C10" s="6">
        <v>0</v>
      </c>
      <c r="D10" s="5">
        <v>15500</v>
      </c>
      <c r="E10" s="12">
        <v>0</v>
      </c>
      <c r="F10" s="14">
        <v>19550</v>
      </c>
      <c r="G10" s="16">
        <v>35050</v>
      </c>
      <c r="I10" s="19" t="s">
        <v>7</v>
      </c>
      <c r="J10" s="6"/>
      <c r="K10" s="5"/>
      <c r="L10" s="12">
        <v>5450</v>
      </c>
      <c r="M10" s="14"/>
      <c r="N10" s="16">
        <f t="shared" si="1"/>
        <v>5450</v>
      </c>
      <c r="P10" s="19" t="s">
        <v>8</v>
      </c>
      <c r="Q10" s="6">
        <v>150000</v>
      </c>
      <c r="R10" s="5"/>
      <c r="S10" s="12"/>
      <c r="T10" s="14"/>
      <c r="U10" s="16">
        <f t="shared" si="0"/>
        <v>150000</v>
      </c>
      <c r="W10" s="21"/>
    </row>
    <row r="11" spans="2:23" x14ac:dyDescent="0.25">
      <c r="B11" s="19" t="s">
        <v>8</v>
      </c>
      <c r="C11" s="6">
        <v>14750</v>
      </c>
      <c r="D11" s="5">
        <v>6000</v>
      </c>
      <c r="E11" s="12">
        <v>2000</v>
      </c>
      <c r="F11" s="14">
        <v>12300</v>
      </c>
      <c r="G11" s="16">
        <v>35050</v>
      </c>
      <c r="I11" s="19" t="s">
        <v>8</v>
      </c>
      <c r="J11" s="6"/>
      <c r="K11" s="5"/>
      <c r="L11" s="12">
        <v>7500</v>
      </c>
      <c r="M11" s="14"/>
      <c r="N11" s="16">
        <f t="shared" si="1"/>
        <v>7500</v>
      </c>
      <c r="P11" s="19" t="s">
        <v>9</v>
      </c>
      <c r="Q11" s="6"/>
      <c r="R11" s="5"/>
      <c r="S11" s="12"/>
      <c r="T11" s="14"/>
      <c r="U11" s="16">
        <f t="shared" si="0"/>
        <v>0</v>
      </c>
      <c r="W11" s="21"/>
    </row>
    <row r="12" spans="2:23" x14ac:dyDescent="0.25">
      <c r="B12" s="19" t="s">
        <v>9</v>
      </c>
      <c r="C12" s="6">
        <v>1000</v>
      </c>
      <c r="D12" s="5">
        <v>6500</v>
      </c>
      <c r="E12" s="12">
        <v>3000</v>
      </c>
      <c r="F12" s="14">
        <v>24550</v>
      </c>
      <c r="G12" s="16">
        <v>35050</v>
      </c>
      <c r="I12" s="19" t="s">
        <v>9</v>
      </c>
      <c r="J12" s="6"/>
      <c r="K12" s="5"/>
      <c r="L12" s="12">
        <v>7250</v>
      </c>
      <c r="M12" s="14"/>
      <c r="N12" s="16">
        <f t="shared" si="1"/>
        <v>7250</v>
      </c>
      <c r="P12" s="19" t="s">
        <v>10</v>
      </c>
      <c r="Q12" s="6">
        <v>150000</v>
      </c>
      <c r="R12" s="5"/>
      <c r="S12" s="12"/>
      <c r="T12" s="14"/>
      <c r="U12" s="16">
        <f t="shared" si="0"/>
        <v>150000</v>
      </c>
      <c r="W12" s="21"/>
    </row>
    <row r="13" spans="2:23" x14ac:dyDescent="0.25">
      <c r="B13" s="19" t="s">
        <v>10</v>
      </c>
      <c r="C13" s="6">
        <v>18250</v>
      </c>
      <c r="D13" s="5">
        <v>7500</v>
      </c>
      <c r="E13" s="12">
        <v>4500</v>
      </c>
      <c r="F13" s="14">
        <v>5250</v>
      </c>
      <c r="G13" s="16">
        <v>35500</v>
      </c>
      <c r="I13" s="19" t="s">
        <v>10</v>
      </c>
      <c r="J13" s="6"/>
      <c r="K13" s="5"/>
      <c r="L13" s="12">
        <v>4700</v>
      </c>
      <c r="M13" s="14"/>
      <c r="N13" s="16">
        <f t="shared" si="1"/>
        <v>4700</v>
      </c>
      <c r="P13" s="19" t="s">
        <v>11</v>
      </c>
      <c r="Q13" s="6"/>
      <c r="R13" s="5"/>
      <c r="S13" s="12"/>
      <c r="T13" s="14"/>
      <c r="U13" s="16"/>
      <c r="W13" s="21"/>
    </row>
    <row r="14" spans="2:23" x14ac:dyDescent="0.25">
      <c r="B14" s="19" t="s">
        <v>11</v>
      </c>
      <c r="C14" s="6">
        <v>0</v>
      </c>
      <c r="D14" s="5">
        <v>12000</v>
      </c>
      <c r="E14" s="12">
        <v>8500</v>
      </c>
      <c r="F14" s="14">
        <v>14100</v>
      </c>
      <c r="G14" s="16">
        <v>34600</v>
      </c>
      <c r="I14" s="19" t="s">
        <v>11</v>
      </c>
      <c r="J14" s="6"/>
      <c r="K14" s="5"/>
      <c r="L14" s="12">
        <v>0</v>
      </c>
      <c r="M14" s="14"/>
      <c r="N14" s="16">
        <f t="shared" si="1"/>
        <v>0</v>
      </c>
      <c r="P14" s="19" t="s">
        <v>25</v>
      </c>
      <c r="Q14" s="6">
        <v>150000</v>
      </c>
      <c r="R14" s="5"/>
      <c r="S14" s="12"/>
      <c r="T14" s="14"/>
      <c r="U14" s="16">
        <f t="shared" si="0"/>
        <v>150000</v>
      </c>
      <c r="W14" s="21"/>
    </row>
    <row r="15" spans="2:23" s="1" customFormat="1" x14ac:dyDescent="0.25">
      <c r="B15" s="18" t="s">
        <v>15</v>
      </c>
      <c r="C15" s="4">
        <v>76000</v>
      </c>
      <c r="D15" s="8">
        <v>95000</v>
      </c>
      <c r="E15" s="11">
        <v>51000</v>
      </c>
      <c r="F15" s="13">
        <v>128500</v>
      </c>
      <c r="G15" s="16">
        <v>350500</v>
      </c>
      <c r="I15" s="18" t="s">
        <v>15</v>
      </c>
      <c r="J15" s="4">
        <v>0</v>
      </c>
      <c r="K15" s="8">
        <v>0</v>
      </c>
      <c r="L15" s="11">
        <f>+SUM(L5:L14)</f>
        <v>60000</v>
      </c>
      <c r="M15" s="13">
        <v>0</v>
      </c>
      <c r="N15" s="16">
        <f t="shared" si="1"/>
        <v>60000</v>
      </c>
      <c r="P15" s="18" t="s">
        <v>15</v>
      </c>
      <c r="Q15" s="4">
        <f>+SUM(Q4:Q14)</f>
        <v>600000</v>
      </c>
      <c r="R15" s="8">
        <v>0</v>
      </c>
      <c r="S15" s="11">
        <f>+SUM(S4:S14)</f>
        <v>0</v>
      </c>
      <c r="T15" s="13">
        <v>0</v>
      </c>
      <c r="U15" s="22">
        <f t="shared" si="0"/>
        <v>600000</v>
      </c>
      <c r="W15" s="16"/>
    </row>
    <row r="17" spans="2:17" x14ac:dyDescent="0.25">
      <c r="B17" s="41" t="s">
        <v>23</v>
      </c>
      <c r="C17" s="41"/>
      <c r="D17" s="41"/>
      <c r="E17" s="41"/>
      <c r="F17" s="41"/>
      <c r="G17" s="41"/>
      <c r="I17" s="42" t="s">
        <v>23</v>
      </c>
      <c r="J17" s="43"/>
      <c r="K17" s="43"/>
      <c r="L17" s="43"/>
      <c r="M17" s="43"/>
      <c r="N17" s="44"/>
    </row>
    <row r="18" spans="2:17" x14ac:dyDescent="0.25">
      <c r="B18" s="40" t="s">
        <v>20</v>
      </c>
      <c r="C18" s="40"/>
      <c r="D18" s="40"/>
      <c r="E18" s="40"/>
      <c r="F18" s="40"/>
      <c r="G18" s="20">
        <f>+G12*0.85</f>
        <v>29792.5</v>
      </c>
      <c r="I18" s="45" t="s">
        <v>20</v>
      </c>
      <c r="J18" s="46"/>
      <c r="K18" s="46"/>
      <c r="L18" s="46"/>
      <c r="M18" s="47"/>
      <c r="N18" s="20">
        <f>+N6*0.85</f>
        <v>5737.5</v>
      </c>
      <c r="O18" t="s">
        <v>40</v>
      </c>
    </row>
    <row r="19" spans="2:17" x14ac:dyDescent="0.25">
      <c r="B19" s="40" t="s">
        <v>21</v>
      </c>
      <c r="C19" s="40"/>
      <c r="D19" s="40"/>
      <c r="E19" s="40"/>
      <c r="F19" s="40"/>
      <c r="G19" s="20">
        <f>+G18*0.33</f>
        <v>9831.5249999999996</v>
      </c>
      <c r="I19" s="45" t="s">
        <v>24</v>
      </c>
      <c r="J19" s="46"/>
      <c r="K19" s="46"/>
      <c r="L19" s="46"/>
      <c r="M19" s="47"/>
      <c r="N19" s="20">
        <f>+N18*0.45</f>
        <v>2581.875</v>
      </c>
    </row>
    <row r="20" spans="2:17" x14ac:dyDescent="0.25">
      <c r="B20" s="40" t="s">
        <v>22</v>
      </c>
      <c r="C20" s="40"/>
      <c r="D20" s="40"/>
      <c r="E20" s="40"/>
      <c r="F20" s="40"/>
      <c r="G20" s="20">
        <f>+G19*0.84</f>
        <v>8258.4809999999998</v>
      </c>
      <c r="I20" s="45" t="s">
        <v>22</v>
      </c>
      <c r="J20" s="46"/>
      <c r="K20" s="46"/>
      <c r="L20" s="46"/>
      <c r="M20" s="47"/>
      <c r="N20" s="20">
        <f>+N19*0.84</f>
        <v>2168.7750000000001</v>
      </c>
    </row>
    <row r="21" spans="2:17" x14ac:dyDescent="0.25">
      <c r="Q21" t="s">
        <v>40</v>
      </c>
    </row>
  </sheetData>
  <mergeCells count="14">
    <mergeCell ref="Q1:U1"/>
    <mergeCell ref="C3:G3"/>
    <mergeCell ref="C2:G2"/>
    <mergeCell ref="J2:N2"/>
    <mergeCell ref="J3:N3"/>
    <mergeCell ref="Q2:U2"/>
    <mergeCell ref="B18:F18"/>
    <mergeCell ref="B19:F19"/>
    <mergeCell ref="B20:F20"/>
    <mergeCell ref="B17:G17"/>
    <mergeCell ref="I17:N17"/>
    <mergeCell ref="I18:M18"/>
    <mergeCell ref="I19:M19"/>
    <mergeCell ref="I20:M20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17"/>
  <sheetViews>
    <sheetView zoomScale="70" zoomScaleNormal="70" workbookViewId="0">
      <selection activeCell="J18" sqref="J18"/>
    </sheetView>
  </sheetViews>
  <sheetFormatPr baseColWidth="10" defaultRowHeight="15" x14ac:dyDescent="0.25"/>
  <cols>
    <col min="1" max="1" width="4.85546875" customWidth="1"/>
    <col min="2" max="2" width="19.140625" customWidth="1"/>
    <col min="3" max="3" width="13.5703125" bestFit="1" customWidth="1"/>
    <col min="4" max="5" width="12.85546875" customWidth="1"/>
    <col min="6" max="6" width="11.85546875" customWidth="1"/>
    <col min="7" max="7" width="12.28515625" customWidth="1"/>
    <col min="10" max="10" width="17.140625" customWidth="1"/>
    <col min="11" max="11" width="13.5703125" bestFit="1" customWidth="1"/>
  </cols>
  <sheetData>
    <row r="2" spans="2:19" x14ac:dyDescent="0.25">
      <c r="B2" s="2"/>
      <c r="C2" s="2"/>
      <c r="D2" s="51" t="s">
        <v>17</v>
      </c>
      <c r="E2" s="51"/>
      <c r="F2" s="51"/>
      <c r="G2" s="51"/>
      <c r="H2" s="51"/>
      <c r="J2" s="2"/>
      <c r="K2" s="2"/>
      <c r="L2" s="51" t="s">
        <v>18</v>
      </c>
      <c r="M2" s="51"/>
      <c r="N2" s="51"/>
      <c r="O2" s="51"/>
      <c r="P2" s="51"/>
    </row>
    <row r="3" spans="2:19" x14ac:dyDescent="0.25">
      <c r="B3" s="2"/>
      <c r="C3" s="2"/>
      <c r="D3" s="51" t="s">
        <v>16</v>
      </c>
      <c r="E3" s="51"/>
      <c r="F3" s="51"/>
      <c r="G3" s="51"/>
      <c r="H3" s="51"/>
      <c r="J3" s="2"/>
      <c r="K3" s="2"/>
      <c r="L3" s="51" t="s">
        <v>16</v>
      </c>
      <c r="M3" s="51"/>
      <c r="N3" s="51"/>
      <c r="O3" s="51"/>
      <c r="P3" s="51"/>
    </row>
    <row r="4" spans="2:19" x14ac:dyDescent="0.25">
      <c r="B4" s="17" t="s">
        <v>12</v>
      </c>
      <c r="C4" s="17" t="s">
        <v>36</v>
      </c>
      <c r="D4" s="3" t="s">
        <v>14</v>
      </c>
      <c r="E4" s="7" t="s">
        <v>13</v>
      </c>
      <c r="F4" s="10" t="s">
        <v>0</v>
      </c>
      <c r="G4" s="9" t="s">
        <v>1</v>
      </c>
      <c r="H4" s="15" t="s">
        <v>15</v>
      </c>
      <c r="J4" s="17" t="s">
        <v>12</v>
      </c>
      <c r="K4" s="17" t="s">
        <v>36</v>
      </c>
      <c r="L4" s="3" t="s">
        <v>14</v>
      </c>
      <c r="M4" s="7" t="s">
        <v>13</v>
      </c>
      <c r="N4" s="10" t="s">
        <v>0</v>
      </c>
      <c r="O4" s="9" t="s">
        <v>1</v>
      </c>
      <c r="P4" s="15" t="s">
        <v>15</v>
      </c>
    </row>
    <row r="5" spans="2:19" s="25" customFormat="1" ht="60" x14ac:dyDescent="0.25">
      <c r="B5" s="36" t="s">
        <v>31</v>
      </c>
      <c r="C5" s="37" t="s">
        <v>37</v>
      </c>
      <c r="D5" s="28">
        <v>31</v>
      </c>
      <c r="E5" s="29">
        <v>35.5</v>
      </c>
      <c r="F5" s="23">
        <v>18</v>
      </c>
      <c r="G5" s="30">
        <v>56</v>
      </c>
      <c r="H5" s="27">
        <f>G5+D5+F5+E5</f>
        <v>140.5</v>
      </c>
      <c r="J5" s="24" t="s">
        <v>26</v>
      </c>
      <c r="K5" s="37" t="s">
        <v>37</v>
      </c>
      <c r="L5" s="6"/>
      <c r="M5" s="5"/>
      <c r="N5" s="23">
        <v>22.5</v>
      </c>
      <c r="O5" s="14"/>
      <c r="P5" s="27">
        <f t="shared" ref="P5:P10" si="0">O5+L5+N5+M5</f>
        <v>22.5</v>
      </c>
      <c r="S5" s="26"/>
    </row>
    <row r="6" spans="2:19" s="25" customFormat="1" ht="45" x14ac:dyDescent="0.25">
      <c r="B6" s="36" t="s">
        <v>32</v>
      </c>
      <c r="C6" s="37" t="s">
        <v>37</v>
      </c>
      <c r="D6" s="28">
        <v>109</v>
      </c>
      <c r="E6" s="29">
        <v>135.5</v>
      </c>
      <c r="F6" s="23">
        <v>73.5</v>
      </c>
      <c r="G6" s="30">
        <v>173</v>
      </c>
      <c r="H6" s="27">
        <f t="shared" ref="H6:H10" si="1">G6+D6+F6+E6</f>
        <v>491</v>
      </c>
      <c r="J6" s="24" t="s">
        <v>27</v>
      </c>
      <c r="K6" s="37" t="s">
        <v>37</v>
      </c>
      <c r="L6" s="6"/>
      <c r="M6" s="5"/>
      <c r="N6" s="23">
        <v>22.5</v>
      </c>
      <c r="O6" s="14"/>
      <c r="P6" s="27">
        <f t="shared" si="0"/>
        <v>22.5</v>
      </c>
      <c r="S6" s="26"/>
    </row>
    <row r="7" spans="2:19" s="25" customFormat="1" ht="45" x14ac:dyDescent="0.25">
      <c r="B7" s="36" t="s">
        <v>33</v>
      </c>
      <c r="C7" s="37" t="s">
        <v>37</v>
      </c>
      <c r="D7" s="28">
        <v>185</v>
      </c>
      <c r="E7" s="29">
        <v>225.5</v>
      </c>
      <c r="F7" s="23">
        <v>120</v>
      </c>
      <c r="G7" s="30">
        <v>310</v>
      </c>
      <c r="H7" s="27">
        <f t="shared" si="1"/>
        <v>840.5</v>
      </c>
      <c r="J7" s="24" t="s">
        <v>28</v>
      </c>
      <c r="K7" s="37" t="s">
        <v>37</v>
      </c>
      <c r="L7" s="6"/>
      <c r="M7" s="5"/>
      <c r="N7" s="23">
        <v>67.5</v>
      </c>
      <c r="O7" s="30"/>
      <c r="P7" s="27">
        <f t="shared" si="0"/>
        <v>67.5</v>
      </c>
      <c r="S7" s="26"/>
    </row>
    <row r="8" spans="2:19" s="25" customFormat="1" ht="45" x14ac:dyDescent="0.25">
      <c r="B8" s="36" t="s">
        <v>34</v>
      </c>
      <c r="C8" s="37" t="s">
        <v>37</v>
      </c>
      <c r="D8" s="28">
        <v>284.5</v>
      </c>
      <c r="E8" s="29">
        <v>366</v>
      </c>
      <c r="F8" s="23">
        <v>193.5</v>
      </c>
      <c r="G8" s="30">
        <v>488</v>
      </c>
      <c r="H8" s="27">
        <f t="shared" si="1"/>
        <v>1332</v>
      </c>
      <c r="J8" s="24" t="s">
        <v>29</v>
      </c>
      <c r="K8" s="37" t="s">
        <v>37</v>
      </c>
      <c r="L8" s="6"/>
      <c r="M8" s="5"/>
      <c r="N8" s="12">
        <v>225</v>
      </c>
      <c r="O8" s="14"/>
      <c r="P8" s="16">
        <f t="shared" si="0"/>
        <v>225</v>
      </c>
    </row>
    <row r="9" spans="2:19" s="25" customFormat="1" ht="60" x14ac:dyDescent="0.25">
      <c r="B9" s="24" t="s">
        <v>35</v>
      </c>
      <c r="C9" s="35" t="s">
        <v>38</v>
      </c>
      <c r="D9" s="28">
        <v>12</v>
      </c>
      <c r="E9" s="29"/>
      <c r="F9" s="23"/>
      <c r="G9" s="30"/>
      <c r="H9" s="27">
        <f t="shared" si="1"/>
        <v>12</v>
      </c>
      <c r="J9" s="24" t="s">
        <v>30</v>
      </c>
      <c r="K9" s="37" t="s">
        <v>37</v>
      </c>
      <c r="L9" s="6"/>
      <c r="M9" s="5"/>
      <c r="N9" s="12">
        <v>315</v>
      </c>
      <c r="O9" s="14"/>
      <c r="P9" s="16">
        <f t="shared" si="0"/>
        <v>315</v>
      </c>
    </row>
    <row r="10" spans="2:19" s="1" customFormat="1" x14ac:dyDescent="0.25">
      <c r="B10" s="18" t="s">
        <v>15</v>
      </c>
      <c r="C10" s="18"/>
      <c r="D10" s="31">
        <f>+SUM(D5:D9)</f>
        <v>621.5</v>
      </c>
      <c r="E10" s="32">
        <f>+SUM(E5:E9)</f>
        <v>762.5</v>
      </c>
      <c r="F10" s="33">
        <f>+SUM(F5:F9)</f>
        <v>405</v>
      </c>
      <c r="G10" s="34">
        <f>+SUM(G5:G9)</f>
        <v>1027</v>
      </c>
      <c r="H10" s="27">
        <f t="shared" si="1"/>
        <v>2816</v>
      </c>
      <c r="J10" s="18" t="s">
        <v>15</v>
      </c>
      <c r="K10" s="18"/>
      <c r="L10" s="4">
        <v>0</v>
      </c>
      <c r="M10" s="8">
        <v>0</v>
      </c>
      <c r="N10" s="11">
        <f>+SUM(N5:N9)</f>
        <v>652.5</v>
      </c>
      <c r="O10" s="13">
        <v>0</v>
      </c>
      <c r="P10" s="16">
        <f t="shared" si="0"/>
        <v>652.5</v>
      </c>
    </row>
    <row r="11" spans="2:19" x14ac:dyDescent="0.25">
      <c r="H11" s="38"/>
    </row>
    <row r="12" spans="2:19" x14ac:dyDescent="0.25">
      <c r="B12" s="52" t="s">
        <v>39</v>
      </c>
      <c r="C12" s="52"/>
      <c r="D12" s="52"/>
      <c r="E12" s="52"/>
      <c r="F12" s="52"/>
      <c r="G12" s="52"/>
      <c r="H12" s="52"/>
      <c r="J12" s="39"/>
    </row>
    <row r="13" spans="2:19" x14ac:dyDescent="0.25">
      <c r="B13" s="52"/>
      <c r="C13" s="52"/>
      <c r="D13" s="52"/>
      <c r="E13" s="52"/>
      <c r="F13" s="52"/>
      <c r="G13" s="52"/>
      <c r="H13" s="52"/>
    </row>
    <row r="14" spans="2:19" x14ac:dyDescent="0.25">
      <c r="B14" s="52"/>
      <c r="C14" s="52"/>
      <c r="D14" s="52"/>
      <c r="E14" s="52"/>
      <c r="F14" s="52"/>
      <c r="G14" s="52"/>
      <c r="H14" s="52"/>
    </row>
    <row r="15" spans="2:19" x14ac:dyDescent="0.25">
      <c r="B15" s="52"/>
      <c r="C15" s="52"/>
      <c r="D15" s="52"/>
      <c r="E15" s="52"/>
      <c r="F15" s="52"/>
      <c r="G15" s="52"/>
      <c r="H15" s="52"/>
    </row>
    <row r="16" spans="2:19" x14ac:dyDescent="0.25">
      <c r="B16" s="52"/>
      <c r="C16" s="52"/>
      <c r="D16" s="52"/>
      <c r="E16" s="52"/>
      <c r="F16" s="52"/>
      <c r="G16" s="52"/>
      <c r="H16" s="52"/>
    </row>
    <row r="17" spans="2:8" x14ac:dyDescent="0.25">
      <c r="B17" s="52"/>
      <c r="C17" s="52"/>
      <c r="D17" s="52"/>
      <c r="E17" s="52"/>
      <c r="F17" s="52"/>
      <c r="G17" s="52"/>
      <c r="H17" s="52"/>
    </row>
  </sheetData>
  <mergeCells count="5">
    <mergeCell ref="B12:H17"/>
    <mergeCell ref="D2:H2"/>
    <mergeCell ref="L2:P2"/>
    <mergeCell ref="D3:H3"/>
    <mergeCell ref="L3:P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- RESGUARDO</vt:lpstr>
      <vt:lpstr>DISTRIBUCION-BALANCEADO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DESKBOOK MAYASQUER</dc:creator>
  <cp:lastModifiedBy>John Arturo Paternina</cp:lastModifiedBy>
  <dcterms:created xsi:type="dcterms:W3CDTF">2020-08-05T22:22:29Z</dcterms:created>
  <dcterms:modified xsi:type="dcterms:W3CDTF">2020-08-27T19:19:34Z</dcterms:modified>
</cp:coreProperties>
</file>