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UNOV_UNODC-DPA-RAB/Shared Documents/docs/World Drug Report/WDR_2022/Annex online/"/>
    </mc:Choice>
  </mc:AlternateContent>
  <xr:revisionPtr revIDLastSave="0" documentId="8_{2D5258F9-B30F-4110-A22A-0F9B06DD35BC}" xr6:coauthVersionLast="47" xr6:coauthVersionMax="47" xr10:uidLastSave="{00000000-0000-0000-0000-000000000000}"/>
  <bookViews>
    <workbookView xWindow="-3525" yWindow="-21720" windowWidth="38640" windowHeight="21240" xr2:uid="{4462E493-F679-4B84-9068-C2B196D4D81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 l="1"/>
  <c r="M25" i="1"/>
  <c r="L25" i="1"/>
  <c r="N24" i="1"/>
  <c r="M24" i="1"/>
  <c r="L24" i="1"/>
  <c r="P23" i="1"/>
  <c r="P27" i="1" s="1"/>
  <c r="I23" i="1"/>
  <c r="I27" i="1" s="1"/>
  <c r="G23" i="1"/>
  <c r="G27" i="1" s="1"/>
  <c r="P22" i="1"/>
  <c r="O22" i="1"/>
  <c r="N22" i="1"/>
  <c r="N23" i="1" s="1"/>
  <c r="N27" i="1" s="1"/>
  <c r="M22" i="1"/>
  <c r="M23" i="1" s="1"/>
  <c r="M27" i="1" s="1"/>
  <c r="L22" i="1"/>
  <c r="L23" i="1" s="1"/>
  <c r="L27" i="1" s="1"/>
  <c r="J22" i="1"/>
  <c r="J25" i="1" s="1"/>
  <c r="I22" i="1"/>
  <c r="I24" i="1" s="1"/>
  <c r="H22" i="1"/>
  <c r="H24" i="1" s="1"/>
  <c r="G22" i="1"/>
  <c r="G25" i="1" s="1"/>
  <c r="F22" i="1"/>
  <c r="F24" i="1" s="1"/>
  <c r="E22" i="1"/>
  <c r="E24" i="1" s="1"/>
  <c r="D22" i="1"/>
  <c r="D23" i="1" s="1"/>
  <c r="D27" i="1" s="1"/>
  <c r="O18" i="1"/>
  <c r="O13" i="1"/>
  <c r="O10" i="1"/>
  <c r="P24" i="1" s="1"/>
  <c r="Q24" i="1" s="1"/>
  <c r="H23" i="1" l="1"/>
  <c r="H27" i="1" s="1"/>
  <c r="H25" i="1"/>
  <c r="I25" i="1"/>
  <c r="G24" i="1"/>
  <c r="E23" i="1"/>
  <c r="E27" i="1" s="1"/>
  <c r="E25" i="1"/>
  <c r="F23" i="1"/>
  <c r="F27" i="1" s="1"/>
  <c r="O23" i="1"/>
  <c r="O27" i="1" s="1"/>
  <c r="J24" i="1"/>
  <c r="F25" i="1"/>
  <c r="O25" i="1"/>
  <c r="P25" i="1"/>
  <c r="Q25" i="1" s="1"/>
  <c r="J23" i="1"/>
  <c r="J27" i="1" s="1"/>
  <c r="O24" i="1"/>
  <c r="Q23" i="1"/>
  <c r="Q22" i="1" l="1"/>
  <c r="Q27" i="1"/>
</calcChain>
</file>

<file path=xl/sharedStrings.xml><?xml version="1.0" encoding="utf-8"?>
<sst xmlns="http://schemas.openxmlformats.org/spreadsheetml/2006/main" count="25" uniqueCount="25">
  <si>
    <t xml:space="preserve">Potential production of oven-dry opium, 2009-2021(tons) </t>
  </si>
  <si>
    <t xml:space="preserve"> SOUTH-WEST ASIA</t>
  </si>
  <si>
    <r>
      <t xml:space="preserve">   Afghanistan (best estimate)</t>
    </r>
    <r>
      <rPr>
        <vertAlign val="superscript"/>
        <sz val="14"/>
        <rFont val="Arial"/>
        <family val="2"/>
      </rPr>
      <t>j</t>
    </r>
  </si>
  <si>
    <r>
      <t xml:space="preserve">  lower bound </t>
    </r>
    <r>
      <rPr>
        <vertAlign val="superscript"/>
        <sz val="14"/>
        <rFont val="Arial"/>
        <family val="2"/>
      </rPr>
      <t xml:space="preserve">a </t>
    </r>
  </si>
  <si>
    <r>
      <t xml:space="preserve">  upper bound </t>
    </r>
    <r>
      <rPr>
        <vertAlign val="superscript"/>
        <sz val="14"/>
        <rFont val="Arial"/>
        <family val="2"/>
      </rPr>
      <t xml:space="preserve">a </t>
    </r>
  </si>
  <si>
    <t xml:space="preserve"> SOUTH-EAST ASIA</t>
  </si>
  <si>
    <r>
      <t xml:space="preserve">   Lao People's Democratic Republic (best estimate) </t>
    </r>
    <r>
      <rPr>
        <vertAlign val="superscript"/>
        <sz val="14"/>
        <rFont val="Arial"/>
        <family val="2"/>
      </rPr>
      <t>b, f</t>
    </r>
    <r>
      <rPr>
        <sz val="14"/>
        <rFont val="Arial"/>
        <family val="2"/>
      </rPr>
      <t xml:space="preserve"> </t>
    </r>
  </si>
  <si>
    <r>
      <t xml:space="preserve">  lower bound </t>
    </r>
    <r>
      <rPr>
        <vertAlign val="superscript"/>
        <sz val="14"/>
        <rFont val="Arial"/>
        <family val="2"/>
      </rPr>
      <t xml:space="preserve">g </t>
    </r>
  </si>
  <si>
    <r>
      <t xml:space="preserve">  upper bound </t>
    </r>
    <r>
      <rPr>
        <vertAlign val="superscript"/>
        <sz val="14"/>
        <rFont val="Arial"/>
        <family val="2"/>
      </rPr>
      <t xml:space="preserve">g </t>
    </r>
  </si>
  <si>
    <r>
      <t xml:space="preserve">   Myanmar (best estimate) </t>
    </r>
    <r>
      <rPr>
        <vertAlign val="superscript"/>
        <sz val="14"/>
        <rFont val="Arial"/>
        <family val="2"/>
      </rPr>
      <t xml:space="preserve">b,h </t>
    </r>
  </si>
  <si>
    <t xml:space="preserve">  lower bound</t>
  </si>
  <si>
    <t xml:space="preserve">  upper bound</t>
  </si>
  <si>
    <t>SOUTH AND CENTRAL AMERICA</t>
  </si>
  <si>
    <r>
      <t xml:space="preserve">   Colombia (best estimate)</t>
    </r>
    <r>
      <rPr>
        <vertAlign val="superscript"/>
        <sz val="14"/>
        <rFont val="Frutiger 45"/>
      </rPr>
      <t>k</t>
    </r>
  </si>
  <si>
    <r>
      <t xml:space="preserve">   Mexico (best estimate) </t>
    </r>
    <r>
      <rPr>
        <vertAlign val="superscript"/>
        <sz val="14"/>
        <rFont val="Arial"/>
        <family val="2"/>
      </rPr>
      <t>c, e, i</t>
    </r>
    <r>
      <rPr>
        <sz val="14"/>
        <rFont val="Arial"/>
        <family val="2"/>
      </rPr>
      <t xml:space="preserve"> </t>
    </r>
  </si>
  <si>
    <r>
      <t xml:space="preserve">  lower bound </t>
    </r>
    <r>
      <rPr>
        <vertAlign val="superscript"/>
        <sz val="14"/>
        <rFont val="Arial"/>
        <family val="2"/>
      </rPr>
      <t>a</t>
    </r>
  </si>
  <si>
    <r>
      <t xml:space="preserve">  upper bound </t>
    </r>
    <r>
      <rPr>
        <vertAlign val="superscript"/>
        <sz val="14"/>
        <rFont val="Arial"/>
        <family val="2"/>
      </rPr>
      <t>a</t>
    </r>
  </si>
  <si>
    <t xml:space="preserve"> OTHER</t>
  </si>
  <si>
    <r>
      <t xml:space="preserve">   Other countries (best estimate) </t>
    </r>
    <r>
      <rPr>
        <vertAlign val="superscript"/>
        <sz val="14"/>
        <rFont val="Arial"/>
        <family val="2"/>
      </rPr>
      <t>d</t>
    </r>
  </si>
  <si>
    <t>TOTAL (best estimate)</t>
  </si>
  <si>
    <t xml:space="preserve">  lower bound </t>
  </si>
  <si>
    <t>upper bound</t>
  </si>
  <si>
    <t>TOTAL best estimate (rounded)</t>
  </si>
  <si>
    <r>
      <rPr>
        <b/>
        <i/>
        <sz val="12"/>
        <rFont val="Arial"/>
        <family val="2"/>
      </rPr>
      <t>Notes:</t>
    </r>
    <r>
      <rPr>
        <sz val="12"/>
        <rFont val="Arial"/>
        <family val="2"/>
      </rPr>
      <t xml:space="preserve">
a) Bound of the statistically derived confidence interval.
b) Based on cultivation figures which may include areas eradicated after the date of the area survey.
c) Up to 2014, the estimates are sourced from the Department of State of the United States. The Government of Mexico does not validate the estimates provided by the United States as they are not part of its official figures and it does not have information on the methodology used to calculate them.
e) The figures from 2015 on have been updated with newly available data. The joint Mexico/UNODC project "Monitoring of the illicit cultivation on Mexican territory" collected yield data for the first time in the 2017/2018 period. The production figures presented are based on: (1) annual estimates of area under cultivation, established by the joint project of the Government of Mexico and UNODC; (2) yield data collected inthe surveys in the 2017/2018  period and 2018/2019 period. UNODC and Mexico are jointly working on continuously expanding the scope and quality of yield data collected. For methodological reasons, the figures shown for 2015-2019 are not comparable with the  figures over the period 1998-2014.
f) Production estimates for the period 2016 - 2019 are based on cultivation estimates for the period 2016 - 2019 and average yields per ha reported over the 2012-2014 period.
g) Bound of the statistically derived confidence interval, with the exception of 2015. The figures for 2015 represent independently derived upper and lower estimates; the midpoint was used for the calculation of the global total.
h) Estimates for 2014, 2015, 2018 include estimates for Kayah and Chin states. In the absence of information on Kayah and Chin, the 2019 national potential production estimate uses latest available (2018) cultivation estimates for Kayah and Chin states and the 2019 weighted national average yield (15.4 kg/ha). National estimates for 2014, 2015, 2018 and 2019 are therefore not directly comparable with other years.
i) The figures for 2015, 2016, 2017,  2018, and 2019 are based on the estimation periods July 2014 - June 2015, July 2015 - June 2016, July 2016 - June 2017, July 2017 - June 2018, and July 2018- June 2019 respectively.
j) Data on the potential opium production for 2019 was obtained brom the UNODC Illicit Crop Monitoring Programme. The same methodology was used as in previous years for yield measurement and estimation of potential opium production. These results were not validated by the Government of Afghanistan and are not recognized by the Government as its official estimate.
k) Production estimates for 2018 based on cultivation estimates by the U.S. State Department International Narcotics Control Strategy Report 2020 and average yields reported for the years 2015 -2017.
</t>
    </r>
  </si>
  <si>
    <r>
      <rPr>
        <b/>
        <i/>
        <sz val="12"/>
        <rFont val="Arial"/>
        <family val="2"/>
      </rPr>
      <t xml:space="preserve">Sources: </t>
    </r>
    <r>
      <rPr>
        <sz val="12"/>
        <rFont val="Arial"/>
        <family val="2"/>
      </rPr>
      <t xml:space="preserve">
Afghanistan: Until 2018, Afghanistan Opium Surveys were conducted by the Ministry of Counter-Narcotics (MCN) of Afghanistan and the United Nations Office on Drugs and Crime (UNODC). Data for 2019 was obtained from the UNODC Illicit Crop Monitoring Programme.
Lao People's Democratic Republic and Myanmar: national illicit crop monitoring system supported by the United Nations Office on Drugs and Crime (UNODC).
Colombia: National illicit crop monitoring system supported by UNODC. Since 2008, production was calculated based on updated regional yield figures and conversion ratios from the Department of State and the Drug Enforcement Administration of the United States of America. 
Mexico: Up till 2014, estimates derived from surveys by the United States Government</t>
    </r>
    <r>
      <rPr>
        <b/>
        <sz val="12"/>
        <rFont val="Arial"/>
        <family val="2"/>
      </rPr>
      <t>;</t>
    </r>
    <r>
      <rPr>
        <sz val="12"/>
        <rFont val="Arial"/>
        <family val="2"/>
      </rPr>
      <t xml:space="preserve"> from 2015 onwards national illicit crop monitoring system supported by UNODC.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</si>
</sst>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_(* \(#,##0\);_(* &quot;-&quot;??_);_(@_)"/>
    <numFmt numFmtId="165" formatCode="yyyy"/>
    <numFmt numFmtId="166" formatCode="_-* #,##0_-;\-* #,##0_-;_-* &quot;-&quot;??_-;_-@_-"/>
  </numFmts>
  <fonts count="28">
    <font>
      <sz val="11"/>
      <color theme="1"/>
      <name val="Calibri"/>
      <family val="2"/>
      <scheme val="minor"/>
    </font>
    <font>
      <sz val="11"/>
      <color theme="1"/>
      <name val="Calibri"/>
      <family val="2"/>
      <scheme val="minor"/>
    </font>
    <font>
      <sz val="8"/>
      <name val="Arial"/>
      <family val="2"/>
    </font>
    <font>
      <sz val="10"/>
      <name val="Arial"/>
      <family val="2"/>
    </font>
    <font>
      <sz val="14"/>
      <name val="Arial"/>
      <family val="2"/>
    </font>
    <font>
      <b/>
      <sz val="18"/>
      <name val="Arial"/>
      <family val="2"/>
    </font>
    <font>
      <b/>
      <sz val="16"/>
      <name val="Arial"/>
      <family val="2"/>
    </font>
    <font>
      <sz val="12"/>
      <name val="Arial"/>
      <family val="2"/>
    </font>
    <font>
      <b/>
      <sz val="14"/>
      <name val="Arial"/>
      <family val="2"/>
    </font>
    <font>
      <b/>
      <sz val="12"/>
      <name val="Arial"/>
      <family val="2"/>
    </font>
    <font>
      <vertAlign val="superscript"/>
      <sz val="14"/>
      <name val="Arial"/>
      <family val="2"/>
    </font>
    <font>
      <sz val="12"/>
      <color theme="1"/>
      <name val="Times New Roman"/>
      <family val="2"/>
    </font>
    <font>
      <sz val="12"/>
      <color theme="1"/>
      <name val="Arial"/>
      <family val="2"/>
    </font>
    <font>
      <i/>
      <sz val="12"/>
      <color theme="1"/>
      <name val="Arial"/>
      <family val="2"/>
    </font>
    <font>
      <sz val="14"/>
      <name val="Frutiger 45"/>
      <family val="2"/>
    </font>
    <font>
      <vertAlign val="superscript"/>
      <sz val="14"/>
      <name val="Frutiger 45"/>
    </font>
    <font>
      <sz val="12"/>
      <color rgb="FFFF0000"/>
      <name val="Arial"/>
      <family val="2"/>
    </font>
    <font>
      <i/>
      <sz val="12"/>
      <name val="Arial"/>
      <family val="2"/>
    </font>
    <font>
      <sz val="12"/>
      <color theme="1" tint="0.14999847407452621"/>
      <name val="Arial"/>
      <family val="2"/>
    </font>
    <font>
      <i/>
      <sz val="12"/>
      <color rgb="FFFF0000"/>
      <name val="Arial"/>
      <family val="2"/>
    </font>
    <font>
      <sz val="13"/>
      <name val="Arial"/>
      <family val="2"/>
    </font>
    <font>
      <b/>
      <sz val="13"/>
      <name val="Arial"/>
      <family val="2"/>
    </font>
    <font>
      <b/>
      <sz val="10"/>
      <name val="Arial"/>
      <family val="2"/>
    </font>
    <font>
      <b/>
      <i/>
      <sz val="12"/>
      <name val="Arial"/>
      <family val="2"/>
    </font>
    <font>
      <b/>
      <i/>
      <sz val="13"/>
      <name val="Arial"/>
      <family val="2"/>
    </font>
    <font>
      <sz val="8"/>
      <color indexed="58"/>
      <name val="Arial"/>
      <family val="2"/>
    </font>
    <font>
      <sz val="11"/>
      <name val="Calibri"/>
      <family val="2"/>
    </font>
    <font>
      <b/>
      <i/>
      <sz val="13"/>
      <name val="Frutiger 45"/>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s>
  <borders count="1">
    <border>
      <left/>
      <right/>
      <top/>
      <bottom/>
      <diagonal/>
    </border>
  </borders>
  <cellStyleXfs count="9">
    <xf numFmtId="0" fontId="0" fillId="0" borderId="0"/>
    <xf numFmtId="9" fontId="1" fillId="0" borderId="0" applyFont="0" applyFill="0" applyBorder="0" applyAlignment="0" applyProtection="0"/>
    <xf numFmtId="43" fontId="11" fillId="0" borderId="0" applyFont="0" applyFill="0" applyBorder="0" applyAlignment="0" applyProtection="0"/>
    <xf numFmtId="0" fontId="3" fillId="0" borderId="0"/>
    <xf numFmtId="0" fontId="1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cellStyleXfs>
  <cellXfs count="62">
    <xf numFmtId="0" fontId="0" fillId="0" borderId="0" xfId="0"/>
    <xf numFmtId="0" fontId="2" fillId="0" borderId="0" xfId="0" applyFont="1"/>
    <xf numFmtId="0" fontId="3" fillId="0" borderId="0" xfId="0" applyFont="1"/>
    <xf numFmtId="0" fontId="6" fillId="3" borderId="0" xfId="0" applyFont="1" applyFill="1" applyAlignment="1">
      <alignment wrapText="1"/>
    </xf>
    <xf numFmtId="0" fontId="7" fillId="0" borderId="0" xfId="0" applyFont="1" applyAlignment="1">
      <alignment horizontal="right" vertical="center"/>
    </xf>
    <xf numFmtId="165" fontId="8" fillId="3" borderId="0" xfId="0" applyNumberFormat="1" applyFont="1" applyFill="1" applyAlignment="1">
      <alignment vertical="center"/>
    </xf>
    <xf numFmtId="1" fontId="8" fillId="3" borderId="0" xfId="0" applyNumberFormat="1" applyFont="1" applyFill="1" applyAlignment="1">
      <alignment vertical="center"/>
    </xf>
    <xf numFmtId="0" fontId="3" fillId="0" borderId="0" xfId="0" applyFont="1" applyAlignment="1">
      <alignment vertical="center"/>
    </xf>
    <xf numFmtId="3" fontId="7" fillId="0" borderId="0" xfId="2" applyNumberFormat="1" applyFont="1" applyFill="1" applyBorder="1" applyAlignment="1">
      <alignment horizontal="right" vertical="center"/>
    </xf>
    <xf numFmtId="3" fontId="7" fillId="0" borderId="0" xfId="3" applyNumberFormat="1" applyFont="1" applyAlignment="1">
      <alignment horizontal="right" vertical="center"/>
    </xf>
    <xf numFmtId="0" fontId="7" fillId="3" borderId="0" xfId="0" applyFont="1" applyFill="1" applyAlignment="1">
      <alignment horizontal="right" vertical="center"/>
    </xf>
    <xf numFmtId="1" fontId="12" fillId="0" borderId="0" xfId="4" applyNumberFormat="1" applyFont="1" applyAlignment="1">
      <alignment horizontal="right" vertical="center"/>
    </xf>
    <xf numFmtId="1" fontId="13" fillId="0" borderId="0" xfId="4" applyNumberFormat="1" applyFont="1" applyAlignment="1">
      <alignment horizontal="right" vertical="center"/>
    </xf>
    <xf numFmtId="3" fontId="12" fillId="3" borderId="0" xfId="0" applyNumberFormat="1" applyFont="1" applyFill="1" applyAlignment="1">
      <alignment horizontal="right" vertical="center"/>
    </xf>
    <xf numFmtId="166" fontId="7" fillId="0" borderId="0" xfId="5" applyNumberFormat="1" applyFont="1" applyBorder="1" applyAlignment="1">
      <alignment horizontal="right" vertical="center"/>
    </xf>
    <xf numFmtId="1" fontId="7" fillId="0" borderId="0" xfId="6" applyNumberFormat="1" applyFont="1" applyAlignment="1">
      <alignment horizontal="right" vertical="center"/>
    </xf>
    <xf numFmtId="0" fontId="12" fillId="0" borderId="0" xfId="4" applyFont="1" applyAlignment="1">
      <alignment horizontal="right" vertical="center"/>
    </xf>
    <xf numFmtId="0" fontId="14" fillId="4" borderId="0" xfId="7" applyNumberFormat="1" applyFont="1" applyFill="1" applyBorder="1" applyAlignment="1">
      <alignment horizontal="left" vertical="center"/>
    </xf>
    <xf numFmtId="3" fontId="7" fillId="3" borderId="0" xfId="8" applyNumberFormat="1" applyFont="1" applyFill="1" applyBorder="1" applyAlignment="1">
      <alignment horizontal="right" vertical="center"/>
    </xf>
    <xf numFmtId="1" fontId="7" fillId="3" borderId="0" xfId="0" applyNumberFormat="1" applyFont="1" applyFill="1" applyAlignment="1">
      <alignment horizontal="right" vertical="center"/>
    </xf>
    <xf numFmtId="1" fontId="12" fillId="3" borderId="0" xfId="0" applyNumberFormat="1" applyFont="1" applyFill="1" applyAlignment="1">
      <alignment horizontal="right" vertical="center"/>
    </xf>
    <xf numFmtId="3" fontId="3" fillId="0" borderId="0" xfId="0" applyNumberFormat="1" applyFont="1"/>
    <xf numFmtId="3" fontId="7" fillId="3" borderId="0" xfId="8" applyNumberFormat="1" applyFont="1" applyFill="1" applyBorder="1" applyAlignment="1">
      <alignment vertical="center"/>
    </xf>
    <xf numFmtId="3" fontId="17" fillId="3" borderId="0" xfId="8" applyNumberFormat="1" applyFont="1" applyFill="1" applyBorder="1" applyAlignment="1">
      <alignment vertical="center"/>
    </xf>
    <xf numFmtId="0" fontId="22" fillId="0" borderId="0" xfId="0" applyFont="1" applyAlignment="1">
      <alignment wrapText="1"/>
    </xf>
    <xf numFmtId="0" fontId="25" fillId="0" borderId="0" xfId="0" applyFont="1"/>
    <xf numFmtId="164" fontId="4" fillId="2" borderId="0" xfId="8" applyNumberFormat="1" applyFont="1" applyFill="1" applyBorder="1" applyAlignment="1">
      <alignment horizontal="left" vertical="center"/>
    </xf>
    <xf numFmtId="164" fontId="5" fillId="2" borderId="0" xfId="8" applyNumberFormat="1" applyFont="1" applyFill="1" applyBorder="1" applyAlignment="1">
      <alignment horizontal="center" vertical="center" wrapText="1"/>
    </xf>
    <xf numFmtId="164" fontId="5" fillId="2" borderId="0" xfId="8" applyNumberFormat="1" applyFont="1" applyFill="1" applyBorder="1" applyAlignment="1">
      <alignment horizontal="center" vertical="center" wrapText="1"/>
    </xf>
    <xf numFmtId="164" fontId="5" fillId="2" borderId="0" xfId="8" applyNumberFormat="1" applyFont="1" applyFill="1" applyBorder="1" applyAlignment="1">
      <alignment vertical="center" wrapText="1"/>
    </xf>
    <xf numFmtId="164" fontId="6" fillId="2" borderId="0" xfId="8" applyNumberFormat="1" applyFont="1" applyFill="1" applyBorder="1" applyAlignment="1">
      <alignment horizontal="center" vertical="center" wrapText="1"/>
    </xf>
    <xf numFmtId="0" fontId="8" fillId="0" borderId="0" xfId="8" applyNumberFormat="1" applyFont="1" applyFill="1" applyBorder="1" applyAlignment="1">
      <alignment horizontal="left" vertical="center"/>
    </xf>
    <xf numFmtId="164" fontId="4" fillId="0" borderId="0" xfId="8" applyNumberFormat="1" applyFont="1" applyFill="1" applyBorder="1" applyAlignment="1">
      <alignment vertical="center"/>
    </xf>
    <xf numFmtId="3" fontId="9" fillId="0" borderId="0" xfId="8" applyNumberFormat="1" applyFont="1" applyFill="1" applyBorder="1" applyAlignment="1">
      <alignment horizontal="right" vertical="center"/>
    </xf>
    <xf numFmtId="0" fontId="4" fillId="2" borderId="0" xfId="8" applyNumberFormat="1" applyFont="1" applyFill="1" applyBorder="1" applyAlignment="1">
      <alignment horizontal="left" vertical="center"/>
    </xf>
    <xf numFmtId="0" fontId="4" fillId="2" borderId="0" xfId="8" applyNumberFormat="1" applyFont="1" applyFill="1" applyBorder="1" applyAlignment="1">
      <alignment horizontal="right" vertical="center"/>
    </xf>
    <xf numFmtId="3" fontId="7" fillId="0" borderId="0" xfId="8" applyNumberFormat="1" applyFont="1" applyFill="1" applyBorder="1" applyAlignment="1">
      <alignment horizontal="right" vertical="center"/>
    </xf>
    <xf numFmtId="0" fontId="8" fillId="2" borderId="0" xfId="8" applyNumberFormat="1" applyFont="1" applyFill="1" applyBorder="1" applyAlignment="1">
      <alignment horizontal="left" vertical="center"/>
    </xf>
    <xf numFmtId="164" fontId="7" fillId="0" borderId="0" xfId="8" applyNumberFormat="1" applyFont="1" applyFill="1" applyBorder="1" applyAlignment="1">
      <alignment horizontal="right" vertical="center"/>
    </xf>
    <xf numFmtId="164" fontId="7" fillId="3" borderId="0" xfId="8" applyNumberFormat="1" applyFont="1" applyFill="1" applyBorder="1" applyAlignment="1">
      <alignment horizontal="right" vertical="center"/>
    </xf>
    <xf numFmtId="3" fontId="12" fillId="3" borderId="0" xfId="8" applyNumberFormat="1" applyFont="1" applyFill="1" applyBorder="1" applyAlignment="1">
      <alignment horizontal="right" vertical="center"/>
    </xf>
    <xf numFmtId="3" fontId="16" fillId="3" borderId="0" xfId="8" applyNumberFormat="1" applyFont="1" applyFill="1" applyBorder="1" applyAlignment="1">
      <alignment horizontal="right" vertical="center"/>
    </xf>
    <xf numFmtId="3" fontId="17" fillId="3" borderId="0" xfId="8" applyNumberFormat="1" applyFont="1" applyFill="1" applyBorder="1" applyAlignment="1">
      <alignment horizontal="right" vertical="center"/>
    </xf>
    <xf numFmtId="3" fontId="12" fillId="0" borderId="0" xfId="8" applyNumberFormat="1" applyFont="1" applyFill="1" applyBorder="1" applyAlignment="1">
      <alignment horizontal="right" vertical="center"/>
    </xf>
    <xf numFmtId="3" fontId="16" fillId="0" borderId="0" xfId="8" applyNumberFormat="1" applyFont="1" applyFill="1" applyBorder="1" applyAlignment="1">
      <alignment horizontal="right" vertical="center"/>
    </xf>
    <xf numFmtId="3" fontId="18" fillId="0" borderId="0" xfId="8" applyNumberFormat="1" applyFont="1" applyFill="1" applyBorder="1" applyAlignment="1">
      <alignment horizontal="right" vertical="center"/>
    </xf>
    <xf numFmtId="3" fontId="19" fillId="0" borderId="0" xfId="8" applyNumberFormat="1" applyFont="1" applyFill="1" applyBorder="1" applyAlignment="1">
      <alignment horizontal="left" vertical="center"/>
    </xf>
    <xf numFmtId="164" fontId="20" fillId="0" borderId="0" xfId="8" applyNumberFormat="1" applyFont="1" applyFill="1" applyBorder="1" applyAlignment="1">
      <alignment vertical="center"/>
    </xf>
    <xf numFmtId="166" fontId="21" fillId="0" borderId="0" xfId="8" applyNumberFormat="1" applyFont="1" applyFill="1" applyBorder="1" applyAlignment="1">
      <alignment horizontal="right" vertical="center"/>
    </xf>
    <xf numFmtId="166" fontId="9" fillId="0" borderId="0" xfId="8" applyNumberFormat="1" applyFont="1" applyFill="1" applyBorder="1" applyAlignment="1">
      <alignment horizontal="right" vertical="center"/>
    </xf>
    <xf numFmtId="3" fontId="9" fillId="0" borderId="0" xfId="8" applyNumberFormat="1" applyFont="1" applyFill="1" applyBorder="1" applyAlignment="1">
      <alignment vertical="center"/>
    </xf>
    <xf numFmtId="3" fontId="23" fillId="0" borderId="0" xfId="8" applyNumberFormat="1" applyFont="1" applyFill="1" applyBorder="1" applyAlignment="1">
      <alignment vertical="center"/>
    </xf>
    <xf numFmtId="166" fontId="21" fillId="3" borderId="0" xfId="8" applyNumberFormat="1" applyFont="1" applyFill="1" applyBorder="1" applyAlignment="1">
      <alignment horizontal="right" vertical="center"/>
    </xf>
    <xf numFmtId="166" fontId="24" fillId="3" borderId="0" xfId="8" applyNumberFormat="1" applyFont="1" applyFill="1" applyBorder="1" applyAlignment="1">
      <alignment horizontal="right" vertical="center"/>
    </xf>
    <xf numFmtId="0" fontId="3" fillId="2" borderId="0" xfId="0" applyFont="1" applyFill="1"/>
    <xf numFmtId="0" fontId="7" fillId="0" borderId="0" xfId="8" applyNumberFormat="1" applyFont="1" applyFill="1" applyBorder="1" applyAlignment="1">
      <alignment horizontal="left" vertical="center" wrapText="1"/>
    </xf>
    <xf numFmtId="0" fontId="7" fillId="0" borderId="0" xfId="0" applyFont="1" applyAlignment="1">
      <alignment horizontal="left" vertical="top" wrapText="1"/>
    </xf>
    <xf numFmtId="0" fontId="26" fillId="0" borderId="0" xfId="0" applyFont="1"/>
    <xf numFmtId="3" fontId="0" fillId="0" borderId="0" xfId="0" applyNumberFormat="1"/>
    <xf numFmtId="0" fontId="0" fillId="2" borderId="0" xfId="0" applyFill="1"/>
    <xf numFmtId="166" fontId="27" fillId="0" borderId="0" xfId="8" applyNumberFormat="1" applyFont="1" applyFill="1" applyBorder="1" applyAlignment="1">
      <alignment vertical="center"/>
    </xf>
    <xf numFmtId="9" fontId="3" fillId="0" borderId="0" xfId="1" applyFont="1" applyFill="1" applyBorder="1" applyAlignment="1"/>
  </cellXfs>
  <cellStyles count="9">
    <cellStyle name="Comma 2 2 2 2" xfId="2" xr:uid="{C75A33B0-21A4-4619-9819-0D59C466E19E}"/>
    <cellStyle name="Comma 3 3" xfId="8" xr:uid="{BB7750D3-E31A-403E-9711-97DD01CB8F04}"/>
    <cellStyle name="Comma 4 3" xfId="7" xr:uid="{E3A78683-1337-4F8C-9D22-7D8517B26260}"/>
    <cellStyle name="Comma_AllGraphsForTheReportOfMyanmar2011" xfId="5" xr:uid="{9A93E7C6-51D3-4F3A-B88B-5583ADDEEA74}"/>
    <cellStyle name="Normal" xfId="0" builtinId="0"/>
    <cellStyle name="Normal 2 2" xfId="3" xr:uid="{45044D7D-066B-4BE0-8FA9-480F058DAF56}"/>
    <cellStyle name="Normal 3 3 2 2" xfId="4" xr:uid="{7887F83A-BD89-44F2-8733-F4E3FAA122CE}"/>
    <cellStyle name="Normal_Copy of GraphsMyanmar2013_Julia" xfId="6" xr:uid="{0B553B60-EF53-4433-9DBD-E447912FE60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UNOV_UNODC-DPA-RAB/Shared%20Documents/docs/World%20Drug%20Report/WDR_2022/Post-pre%20pub/Regional%20estimates%20-%20cultivation,eradication,%20production/2022_post_prepub/6.2.2%20Potential%20production%20of%20oven-dry%20opium_post_prepub2022.xlsx?3E883AB5" TargetMode="External"/><Relationship Id="rId1" Type="http://schemas.openxmlformats.org/officeDocument/2006/relationships/externalLinkPath" Target="file:///\\3E883AB5\6.2.2%20Potential%20production%20of%20oven-dry%20opium_post_prepub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2 snapshot 14042020"/>
      <sheetName val="7.2.2 snapshot03042020"/>
      <sheetName val="7.2.2 workingfile"/>
      <sheetName val="6.2.2OpiumProd_08012021"/>
      <sheetName val="6.2.2OpiumProd_19042021"/>
      <sheetName val="6.2.2OpiumProd_17052021"/>
      <sheetName val="6.2.2 OpiumProd_dec2021"/>
      <sheetName val="Calculations"/>
      <sheetName val="datasources_cult&amp;prod"/>
      <sheetName val="Lao Martin R. data"/>
      <sheetName val="Imgard_WDR2020_Mexico"/>
      <sheetName val="new_calculations"/>
      <sheetName val="Sheet2"/>
    </sheetNames>
    <sheetDataSet>
      <sheetData sheetId="0"/>
      <sheetData sheetId="1"/>
      <sheetData sheetId="2"/>
      <sheetData sheetId="3"/>
      <sheetData sheetId="4"/>
      <sheetData sheetId="5"/>
      <sheetData sheetId="6"/>
      <sheetData sheetId="7">
        <row r="41">
          <cell r="K41">
            <v>114.05094986772818</v>
          </cell>
          <cell r="L41">
            <v>143.03812424980032</v>
          </cell>
          <cell r="M41">
            <v>168.2758254434635</v>
          </cell>
          <cell r="N41">
            <v>208.38327520254589</v>
          </cell>
        </row>
        <row r="43">
          <cell r="D43">
            <v>178</v>
          </cell>
          <cell r="E43">
            <v>224</v>
          </cell>
          <cell r="F43">
            <v>290</v>
          </cell>
          <cell r="G43">
            <v>171.65216064453125</v>
          </cell>
          <cell r="H43">
            <v>181.50000000000017</v>
          </cell>
          <cell r="I43">
            <v>201.28</v>
          </cell>
          <cell r="J43">
            <v>146.67999999999998</v>
          </cell>
          <cell r="K43">
            <v>710.58259194549748</v>
          </cell>
          <cell r="L43">
            <v>143.03812424980032</v>
          </cell>
          <cell r="M43">
            <v>168.2758254434635</v>
          </cell>
          <cell r="N43">
            <v>226.38327520254589</v>
          </cell>
          <cell r="O43">
            <v>724.61917757184892</v>
          </cell>
        </row>
      </sheetData>
      <sheetData sheetId="8">
        <row r="10">
          <cell r="Q10">
            <v>41.254645712710229</v>
          </cell>
        </row>
        <row r="12">
          <cell r="Q12">
            <v>508</v>
          </cell>
        </row>
        <row r="16">
          <cell r="Q16">
            <v>440</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ED69-960E-4260-B05C-20957FE44297}">
  <dimension ref="A1:W740"/>
  <sheetViews>
    <sheetView showGridLines="0" tabSelected="1" workbookViewId="0">
      <selection activeCell="B30" sqref="B30:O30"/>
    </sheetView>
  </sheetViews>
  <sheetFormatPr defaultRowHeight="14.5"/>
  <cols>
    <col min="2" max="2" width="65.1796875" style="1" customWidth="1"/>
    <col min="3" max="3" width="4.1796875" style="1" customWidth="1"/>
    <col min="4" max="8" width="11" style="2" customWidth="1"/>
    <col min="9" max="9" width="11.54296875" style="2" customWidth="1"/>
    <col min="10" max="10" width="24.7265625" style="2" customWidth="1"/>
    <col min="11" max="11" width="1.81640625" style="2" customWidth="1"/>
    <col min="12" max="12" width="11" style="2" customWidth="1"/>
    <col min="13" max="13" width="13.453125" style="2" customWidth="1"/>
    <col min="14" max="14" width="11.7265625" style="2" customWidth="1"/>
    <col min="15" max="15" width="14.453125" style="2" customWidth="1"/>
    <col min="16" max="16" width="17.81640625" style="2" customWidth="1"/>
    <col min="17" max="17" width="13.7265625" bestFit="1" customWidth="1"/>
  </cols>
  <sheetData>
    <row r="1" spans="2:19" ht="23">
      <c r="B1" s="26"/>
      <c r="C1" s="26"/>
      <c r="D1" s="27" t="s">
        <v>0</v>
      </c>
      <c r="E1" s="27"/>
      <c r="F1" s="27"/>
      <c r="G1" s="27"/>
      <c r="H1" s="27"/>
      <c r="I1" s="27"/>
      <c r="J1" s="27"/>
      <c r="K1" s="28"/>
      <c r="L1" s="29"/>
      <c r="M1" s="29"/>
    </row>
    <row r="2" spans="2:19" ht="23">
      <c r="B2" s="30"/>
      <c r="C2" s="30"/>
      <c r="D2" s="27"/>
      <c r="E2" s="27"/>
      <c r="F2" s="27"/>
      <c r="G2" s="27"/>
      <c r="H2" s="27"/>
      <c r="I2" s="27"/>
      <c r="J2" s="27"/>
      <c r="K2" s="28"/>
      <c r="L2" s="29"/>
      <c r="M2" s="29"/>
    </row>
    <row r="3" spans="2:19" ht="20">
      <c r="B3" s="30"/>
      <c r="C3" s="30"/>
      <c r="D3" s="3"/>
      <c r="E3" s="3"/>
      <c r="F3" s="3"/>
      <c r="G3" s="3"/>
      <c r="H3" s="3"/>
      <c r="I3" s="3"/>
      <c r="J3" s="3"/>
      <c r="K3" s="3"/>
      <c r="L3" s="3"/>
      <c r="M3" s="3"/>
      <c r="N3" s="3"/>
      <c r="O3" s="3"/>
      <c r="P3" s="3"/>
      <c r="Q3" s="3"/>
    </row>
    <row r="4" spans="2:19" ht="18">
      <c r="B4" s="4"/>
      <c r="C4" s="4"/>
      <c r="D4" s="5">
        <v>39994</v>
      </c>
      <c r="E4" s="5">
        <v>40359</v>
      </c>
      <c r="F4" s="5">
        <v>40724</v>
      </c>
      <c r="G4" s="5">
        <v>41090</v>
      </c>
      <c r="H4" s="5">
        <v>41455</v>
      </c>
      <c r="I4" s="5">
        <v>41820</v>
      </c>
      <c r="J4" s="5">
        <v>42185</v>
      </c>
      <c r="K4" s="5"/>
      <c r="L4" s="5">
        <v>42551</v>
      </c>
      <c r="M4" s="5">
        <v>42916</v>
      </c>
      <c r="N4" s="5">
        <v>43281</v>
      </c>
      <c r="O4" s="5">
        <v>43646</v>
      </c>
      <c r="P4" s="5">
        <v>44024</v>
      </c>
      <c r="Q4" s="6">
        <v>2021</v>
      </c>
    </row>
    <row r="5" spans="2:19" ht="18">
      <c r="B5" s="31" t="s">
        <v>1</v>
      </c>
      <c r="C5" s="31"/>
      <c r="D5" s="7"/>
      <c r="E5" s="7"/>
      <c r="F5" s="32"/>
      <c r="G5" s="7"/>
      <c r="H5" s="7"/>
      <c r="I5" s="7"/>
      <c r="J5" s="7"/>
      <c r="K5" s="7"/>
      <c r="L5" s="7"/>
      <c r="M5" s="7"/>
      <c r="N5" s="7"/>
      <c r="O5" s="7"/>
      <c r="P5" s="33"/>
      <c r="Q5" s="33"/>
    </row>
    <row r="6" spans="2:19" ht="20.5">
      <c r="B6" s="34" t="s">
        <v>2</v>
      </c>
      <c r="C6" s="34"/>
      <c r="D6" s="18">
        <v>4000</v>
      </c>
      <c r="E6" s="18">
        <v>3600</v>
      </c>
      <c r="F6" s="18">
        <v>5800</v>
      </c>
      <c r="G6" s="18">
        <v>3700</v>
      </c>
      <c r="H6" s="18">
        <v>5500</v>
      </c>
      <c r="I6" s="18">
        <v>6400</v>
      </c>
      <c r="J6" s="18">
        <v>3300</v>
      </c>
      <c r="K6" s="18"/>
      <c r="L6" s="18">
        <v>4800</v>
      </c>
      <c r="M6" s="18">
        <v>9000</v>
      </c>
      <c r="N6" s="18">
        <v>6400</v>
      </c>
      <c r="O6" s="18">
        <v>6400</v>
      </c>
      <c r="P6" s="18">
        <v>6300</v>
      </c>
      <c r="Q6" s="18">
        <v>6800</v>
      </c>
      <c r="S6" s="57"/>
    </row>
    <row r="7" spans="2:19" ht="20.5">
      <c r="B7" s="35" t="s">
        <v>3</v>
      </c>
      <c r="C7" s="35"/>
      <c r="D7" s="36"/>
      <c r="E7" s="8">
        <v>3000</v>
      </c>
      <c r="F7" s="8">
        <v>4800</v>
      </c>
      <c r="G7" s="8">
        <v>2800</v>
      </c>
      <c r="H7" s="8">
        <v>4500</v>
      </c>
      <c r="I7" s="9">
        <v>5100</v>
      </c>
      <c r="J7" s="9">
        <v>2700</v>
      </c>
      <c r="K7" s="9"/>
      <c r="L7" s="9">
        <v>4000</v>
      </c>
      <c r="M7" s="9">
        <v>8000</v>
      </c>
      <c r="N7" s="9">
        <v>5600</v>
      </c>
      <c r="O7" s="9">
        <v>5600</v>
      </c>
      <c r="P7" s="9">
        <v>5400</v>
      </c>
      <c r="Q7" s="9">
        <v>6200</v>
      </c>
    </row>
    <row r="8" spans="2:19" ht="20.5">
      <c r="B8" s="35" t="s">
        <v>4</v>
      </c>
      <c r="C8" s="35"/>
      <c r="D8" s="36"/>
      <c r="E8" s="8">
        <v>4200</v>
      </c>
      <c r="F8" s="8">
        <v>6800</v>
      </c>
      <c r="G8" s="8">
        <v>4200</v>
      </c>
      <c r="H8" s="8">
        <v>6500</v>
      </c>
      <c r="I8" s="9">
        <v>7800</v>
      </c>
      <c r="J8" s="9">
        <v>3900</v>
      </c>
      <c r="K8" s="9"/>
      <c r="L8" s="9">
        <v>5600</v>
      </c>
      <c r="M8" s="9">
        <v>10000</v>
      </c>
      <c r="N8" s="9">
        <v>7200</v>
      </c>
      <c r="O8" s="9">
        <v>7100</v>
      </c>
      <c r="P8" s="9">
        <v>7200</v>
      </c>
      <c r="Q8" s="9">
        <v>7400</v>
      </c>
    </row>
    <row r="9" spans="2:19" ht="18">
      <c r="B9" s="37" t="s">
        <v>5</v>
      </c>
      <c r="C9" s="37"/>
      <c r="D9" s="4"/>
      <c r="E9" s="4"/>
      <c r="F9" s="38"/>
      <c r="G9" s="4"/>
      <c r="H9" s="4"/>
      <c r="I9" s="4"/>
      <c r="J9" s="4"/>
      <c r="K9" s="4"/>
      <c r="L9" s="4"/>
      <c r="M9" s="4"/>
      <c r="N9" s="4"/>
      <c r="O9" s="4"/>
      <c r="P9" s="4"/>
      <c r="Q9" s="4"/>
    </row>
    <row r="10" spans="2:19" ht="20.5">
      <c r="B10" s="34" t="s">
        <v>6</v>
      </c>
      <c r="C10" s="34"/>
      <c r="D10" s="18">
        <v>11.4</v>
      </c>
      <c r="E10" s="18">
        <v>18</v>
      </c>
      <c r="F10" s="39">
        <v>25</v>
      </c>
      <c r="G10" s="18">
        <v>41</v>
      </c>
      <c r="H10" s="18">
        <v>23</v>
      </c>
      <c r="I10" s="18">
        <v>92</v>
      </c>
      <c r="J10" s="10"/>
      <c r="K10" s="10"/>
      <c r="L10" s="40">
        <v>48.133393948977435</v>
      </c>
      <c r="M10" s="40">
        <v>47.526707982614056</v>
      </c>
      <c r="N10" s="40">
        <v>43.940123299112855</v>
      </c>
      <c r="O10" s="40">
        <f>'[1]datasources_cult&amp;prod'!Q10</f>
        <v>41.254645712710229</v>
      </c>
      <c r="P10" s="18"/>
      <c r="Q10" s="18"/>
    </row>
    <row r="11" spans="2:19" ht="20.5">
      <c r="B11" s="35" t="s">
        <v>7</v>
      </c>
      <c r="C11" s="35"/>
      <c r="D11" s="11">
        <v>6.6</v>
      </c>
      <c r="E11" s="11">
        <v>11.4</v>
      </c>
      <c r="F11" s="11">
        <v>15</v>
      </c>
      <c r="G11" s="11">
        <v>18</v>
      </c>
      <c r="H11" s="11">
        <v>11</v>
      </c>
      <c r="I11" s="11">
        <v>51</v>
      </c>
      <c r="J11" s="11">
        <v>84</v>
      </c>
      <c r="K11" s="11"/>
      <c r="L11" s="12"/>
      <c r="M11" s="12"/>
      <c r="N11" s="12"/>
      <c r="O11" s="12"/>
      <c r="P11" s="12"/>
      <c r="Q11" s="12"/>
    </row>
    <row r="12" spans="2:19" ht="20.5">
      <c r="B12" s="35" t="s">
        <v>8</v>
      </c>
      <c r="C12" s="35"/>
      <c r="D12" s="11">
        <v>16.2</v>
      </c>
      <c r="E12" s="11">
        <v>24</v>
      </c>
      <c r="F12" s="11">
        <v>36</v>
      </c>
      <c r="G12" s="11">
        <v>69</v>
      </c>
      <c r="H12" s="11">
        <v>35</v>
      </c>
      <c r="I12" s="11">
        <v>133</v>
      </c>
      <c r="J12" s="11">
        <v>176</v>
      </c>
      <c r="K12" s="11"/>
      <c r="L12" s="12"/>
      <c r="M12" s="12"/>
      <c r="N12" s="12"/>
      <c r="O12" s="12"/>
      <c r="P12" s="12"/>
      <c r="Q12" s="12"/>
    </row>
    <row r="13" spans="2:19" ht="20.5">
      <c r="B13" s="34" t="s">
        <v>9</v>
      </c>
      <c r="C13" s="34"/>
      <c r="D13" s="18">
        <v>330</v>
      </c>
      <c r="E13" s="18">
        <v>580</v>
      </c>
      <c r="F13" s="39">
        <v>610</v>
      </c>
      <c r="G13" s="18">
        <v>690</v>
      </c>
      <c r="H13" s="18">
        <v>870</v>
      </c>
      <c r="I13" s="18">
        <v>670</v>
      </c>
      <c r="J13" s="18">
        <v>647</v>
      </c>
      <c r="K13" s="18">
        <v>612.90112278341917</v>
      </c>
      <c r="L13" s="18"/>
      <c r="M13" s="18">
        <v>549.99999999999943</v>
      </c>
      <c r="N13" s="13">
        <v>520</v>
      </c>
      <c r="O13" s="13">
        <f>'[1]datasources_cult&amp;prod'!Q12</f>
        <v>508</v>
      </c>
      <c r="P13" s="13">
        <v>405</v>
      </c>
      <c r="Q13" s="13">
        <v>423</v>
      </c>
    </row>
    <row r="14" spans="2:19" ht="17.5">
      <c r="B14" s="35" t="s">
        <v>10</v>
      </c>
      <c r="C14" s="35"/>
      <c r="D14" s="14">
        <v>213</v>
      </c>
      <c r="E14" s="14">
        <v>350</v>
      </c>
      <c r="F14" s="14">
        <v>420</v>
      </c>
      <c r="G14" s="14">
        <v>520</v>
      </c>
      <c r="H14" s="14">
        <v>630</v>
      </c>
      <c r="I14" s="15">
        <v>480.56994546635332</v>
      </c>
      <c r="J14" s="16">
        <v>500</v>
      </c>
      <c r="K14" s="16"/>
      <c r="L14" s="12"/>
      <c r="M14" s="11">
        <v>395</v>
      </c>
      <c r="N14" s="11">
        <v>410</v>
      </c>
      <c r="O14" s="11">
        <v>380</v>
      </c>
      <c r="P14" s="11">
        <v>289</v>
      </c>
      <c r="Q14" s="11">
        <v>334</v>
      </c>
    </row>
    <row r="15" spans="2:19" ht="17.5">
      <c r="B15" s="35" t="s">
        <v>11</v>
      </c>
      <c r="C15" s="35"/>
      <c r="D15" s="14">
        <v>445</v>
      </c>
      <c r="E15" s="14">
        <v>820</v>
      </c>
      <c r="F15" s="14">
        <v>830</v>
      </c>
      <c r="G15" s="14">
        <v>870</v>
      </c>
      <c r="H15" s="14">
        <v>1100</v>
      </c>
      <c r="I15" s="15">
        <v>916.2413258756344</v>
      </c>
      <c r="J15" s="16">
        <v>820</v>
      </c>
      <c r="K15" s="16"/>
      <c r="L15" s="12"/>
      <c r="M15" s="11">
        <v>706</v>
      </c>
      <c r="N15" s="11">
        <v>664</v>
      </c>
      <c r="O15" s="11">
        <v>672</v>
      </c>
      <c r="P15" s="11">
        <v>685</v>
      </c>
      <c r="Q15" s="11">
        <v>626</v>
      </c>
    </row>
    <row r="16" spans="2:19" ht="18">
      <c r="B16" s="37" t="s">
        <v>12</v>
      </c>
      <c r="C16" s="37"/>
      <c r="D16"/>
      <c r="E16"/>
      <c r="F16"/>
      <c r="G16"/>
      <c r="H16"/>
      <c r="I16"/>
      <c r="J16"/>
      <c r="K16"/>
      <c r="L16"/>
      <c r="M16"/>
      <c r="N16"/>
      <c r="O16"/>
      <c r="P16"/>
    </row>
    <row r="17" spans="1:23" ht="20.5">
      <c r="B17" s="17" t="s">
        <v>13</v>
      </c>
      <c r="C17" s="17"/>
      <c r="D17" s="18">
        <v>8.8000000000000007</v>
      </c>
      <c r="E17" s="18">
        <v>8.4</v>
      </c>
      <c r="F17" s="18">
        <v>8.3000000000000007</v>
      </c>
      <c r="G17" s="18">
        <v>7.9</v>
      </c>
      <c r="H17" s="18">
        <v>10.5</v>
      </c>
      <c r="I17" s="18">
        <v>12</v>
      </c>
      <c r="J17" s="18">
        <v>17</v>
      </c>
      <c r="K17" s="18"/>
      <c r="L17" s="19">
        <v>13.2</v>
      </c>
      <c r="M17" s="19">
        <v>7</v>
      </c>
      <c r="N17" s="20">
        <v>18.114387031408306</v>
      </c>
      <c r="O17" s="19"/>
      <c r="P17" s="19"/>
      <c r="Q17" s="19"/>
    </row>
    <row r="18" spans="1:23" ht="20.5">
      <c r="B18" s="34" t="s">
        <v>14</v>
      </c>
      <c r="C18" s="34"/>
      <c r="D18" s="18">
        <v>425</v>
      </c>
      <c r="E18" s="18">
        <v>300</v>
      </c>
      <c r="F18" s="18">
        <v>250</v>
      </c>
      <c r="G18" s="18">
        <v>220</v>
      </c>
      <c r="H18" s="18">
        <v>225</v>
      </c>
      <c r="I18" s="18">
        <v>360</v>
      </c>
      <c r="J18" s="40">
        <v>418.72554887000001</v>
      </c>
      <c r="K18" s="41"/>
      <c r="L18" s="40">
        <v>404.30070988390003</v>
      </c>
      <c r="M18" s="40">
        <v>491.67286851300008</v>
      </c>
      <c r="N18" s="40">
        <v>449.78746484999999</v>
      </c>
      <c r="O18" s="18">
        <f>'[1]datasources_cult&amp;prod'!Q16</f>
        <v>440</v>
      </c>
      <c r="P18" s="42"/>
      <c r="Q18" s="42"/>
    </row>
    <row r="19" spans="1:23" ht="20.5">
      <c r="B19" s="35" t="s">
        <v>15</v>
      </c>
      <c r="C19" s="35"/>
      <c r="D19" s="36"/>
      <c r="E19" s="36"/>
      <c r="F19" s="36"/>
      <c r="G19" s="36"/>
      <c r="H19" s="36"/>
      <c r="I19" s="36"/>
      <c r="J19" s="43">
        <v>265.38089684354441</v>
      </c>
      <c r="K19" s="44"/>
      <c r="L19" s="43">
        <v>251.46166320844577</v>
      </c>
      <c r="M19" s="43">
        <v>288.28485769854768</v>
      </c>
      <c r="N19" s="43">
        <v>266.77470579425301</v>
      </c>
      <c r="O19" s="45">
        <v>286</v>
      </c>
      <c r="P19" s="46"/>
      <c r="Q19" s="46"/>
    </row>
    <row r="20" spans="1:23" ht="20.5">
      <c r="B20" s="35" t="s">
        <v>16</v>
      </c>
      <c r="C20" s="35"/>
      <c r="D20" s="36"/>
      <c r="E20" s="36"/>
      <c r="F20" s="36"/>
      <c r="G20" s="36"/>
      <c r="H20" s="36"/>
      <c r="I20" s="36"/>
      <c r="J20" s="43">
        <v>572.07020089645562</v>
      </c>
      <c r="K20" s="44"/>
      <c r="L20" s="43">
        <v>557.13975655935417</v>
      </c>
      <c r="M20" s="43">
        <v>695.06087932745243</v>
      </c>
      <c r="N20" s="43">
        <v>632.80022390574698</v>
      </c>
      <c r="O20" s="45">
        <v>595</v>
      </c>
      <c r="P20" s="46"/>
      <c r="Q20" s="46"/>
    </row>
    <row r="21" spans="1:23" ht="18">
      <c r="A21" s="54"/>
      <c r="B21" s="37" t="s">
        <v>17</v>
      </c>
      <c r="C21" s="47"/>
      <c r="G21" s="47"/>
      <c r="H21" s="21"/>
      <c r="I21" s="21"/>
      <c r="J21" s="21"/>
      <c r="K21" s="48"/>
      <c r="Q21" s="2"/>
    </row>
    <row r="22" spans="1:23" ht="22.9" customHeight="1">
      <c r="A22" s="54"/>
      <c r="B22" s="34" t="s">
        <v>18</v>
      </c>
      <c r="C22" s="47"/>
      <c r="D22" s="22">
        <f>[1]Calculations!D43</f>
        <v>178</v>
      </c>
      <c r="E22" s="22">
        <f>[1]Calculations!E43</f>
        <v>224</v>
      </c>
      <c r="F22" s="22">
        <f>[1]Calculations!F43</f>
        <v>290</v>
      </c>
      <c r="G22" s="22">
        <f>[1]Calculations!G43</f>
        <v>171.65216064453125</v>
      </c>
      <c r="H22" s="22">
        <f>[1]Calculations!H43</f>
        <v>181.50000000000017</v>
      </c>
      <c r="I22" s="22">
        <f>[1]Calculations!I43</f>
        <v>201.28</v>
      </c>
      <c r="J22" s="22">
        <f>[1]Calculations!J43</f>
        <v>146.67999999999998</v>
      </c>
      <c r="K22" s="22"/>
      <c r="L22" s="22">
        <f>[1]Calculations!K43</f>
        <v>710.58259194549748</v>
      </c>
      <c r="M22" s="22">
        <f>[1]Calculations!L43</f>
        <v>143.03812424980032</v>
      </c>
      <c r="N22" s="22">
        <f>[1]Calculations!M43</f>
        <v>168.2758254434635</v>
      </c>
      <c r="O22" s="22">
        <f>[1]Calculations!N43</f>
        <v>226.38327520254589</v>
      </c>
      <c r="P22" s="22">
        <f>[1]Calculations!O43</f>
        <v>724.61917757184892</v>
      </c>
      <c r="Q22" s="23">
        <f>Q23-Q6-Q13</f>
        <v>706.61917757184892</v>
      </c>
      <c r="S22" s="58"/>
    </row>
    <row r="23" spans="1:23" ht="30" customHeight="1">
      <c r="A23" s="54"/>
      <c r="B23" s="37" t="s">
        <v>19</v>
      </c>
      <c r="C23" s="47"/>
      <c r="D23" s="18">
        <f>D6+D10+D13+D17+D18+D22</f>
        <v>4953.2</v>
      </c>
      <c r="E23" s="18">
        <f t="shared" ref="E23:M23" si="0">E6+E10+E13+E17+E18+E22</f>
        <v>4730.3999999999996</v>
      </c>
      <c r="F23" s="18">
        <f t="shared" si="0"/>
        <v>6983.3</v>
      </c>
      <c r="G23" s="18">
        <f t="shared" si="0"/>
        <v>4830.5521606445309</v>
      </c>
      <c r="H23" s="18">
        <f t="shared" si="0"/>
        <v>6810</v>
      </c>
      <c r="I23" s="18">
        <f t="shared" si="0"/>
        <v>7735.28</v>
      </c>
      <c r="J23" s="40">
        <f>J6+AVERAGE(J11:J12)+J13+J17+J18+J22</f>
        <v>4659.4055488700005</v>
      </c>
      <c r="K23" s="40"/>
      <c r="L23" s="40">
        <f>L6+L10+L13+L17+L18+L22</f>
        <v>5976.2166957783747</v>
      </c>
      <c r="M23" s="40">
        <f t="shared" si="0"/>
        <v>10239.237700745414</v>
      </c>
      <c r="N23" s="18">
        <f>N6+N10+N13+N17+N18+N22</f>
        <v>7600.1178006239852</v>
      </c>
      <c r="O23" s="18">
        <f>O6+O10+O13+O17+O18+O22</f>
        <v>7615.6379209152556</v>
      </c>
      <c r="P23" s="18">
        <f>P6+P10+P13+P17+P18+P22</f>
        <v>7429.6191775718489</v>
      </c>
      <c r="Q23" s="18">
        <f>P23+Q6-P6</f>
        <v>7929.6191775718489</v>
      </c>
    </row>
    <row r="24" spans="1:23" ht="17.5">
      <c r="A24" s="54"/>
      <c r="B24" s="35" t="s">
        <v>20</v>
      </c>
      <c r="C24" s="47"/>
      <c r="D24" s="49"/>
      <c r="E24" s="50">
        <f>E7+E11+E14+E17+E18+E22</f>
        <v>3893.8</v>
      </c>
      <c r="F24" s="50">
        <f t="shared" ref="F24:I24" si="1">F7+F11+F14+F17+F18+F22</f>
        <v>5783.3</v>
      </c>
      <c r="G24" s="50">
        <f t="shared" si="1"/>
        <v>3737.5521606445313</v>
      </c>
      <c r="H24" s="50">
        <f t="shared" si="1"/>
        <v>5558</v>
      </c>
      <c r="I24" s="50">
        <f t="shared" si="1"/>
        <v>6204.8499454663533</v>
      </c>
      <c r="J24" s="50">
        <f>J7+J11+J14+J17+J19+J22</f>
        <v>3713.060896843544</v>
      </c>
      <c r="K24" s="24"/>
      <c r="L24" s="50">
        <f>L7+L10+J14+L17+L19+[1]Calculations!K41</f>
        <v>4926.8460070251522</v>
      </c>
      <c r="M24" s="50">
        <f>[1]Calculations!L41+M7++M14+M17+M19+M10</f>
        <v>8880.8496899309612</v>
      </c>
      <c r="N24" s="50">
        <f>[1]Calculations!M41+N7++N14+N17+N19+N10</f>
        <v>6507.1050415682384</v>
      </c>
      <c r="O24" s="50">
        <f>[1]Calculations!N41+O7+O14+O17+O19+O10</f>
        <v>6515.6379209152556</v>
      </c>
      <c r="P24" s="51">
        <f>P7+P14+O19+N17+O10</f>
        <v>6034.3690327441182</v>
      </c>
      <c r="Q24" s="51">
        <f>P24+Q7-P7+Q14-P14</f>
        <v>6879.3690327441182</v>
      </c>
      <c r="R24" s="58"/>
    </row>
    <row r="25" spans="1:23" ht="17.5">
      <c r="A25" s="54"/>
      <c r="B25" s="35" t="s">
        <v>21</v>
      </c>
      <c r="C25" s="47"/>
      <c r="D25" s="49"/>
      <c r="E25" s="50">
        <f>E8+E12+E15+E17+E18+E22</f>
        <v>5576.4</v>
      </c>
      <c r="F25" s="50">
        <f t="shared" ref="F25:I25" si="2">F8+F12+F15+F17+F18+F22</f>
        <v>8214.2999999999993</v>
      </c>
      <c r="G25" s="50">
        <f t="shared" si="2"/>
        <v>5538.5521606445309</v>
      </c>
      <c r="H25" s="50">
        <f t="shared" si="2"/>
        <v>8052</v>
      </c>
      <c r="I25" s="50">
        <f t="shared" si="2"/>
        <v>9422.5213258756357</v>
      </c>
      <c r="J25" s="50">
        <f>J8+J12+J15+J17+J20+J22</f>
        <v>5631.7502008964557</v>
      </c>
      <c r="K25" s="50"/>
      <c r="L25" s="50">
        <f>L8+L10+J15+L17+L20+[1]Calculations!K41</f>
        <v>7152.5241003760602</v>
      </c>
      <c r="M25" s="50">
        <f>M8+M10+M15+M17+M20+[1]Calculations!L41</f>
        <v>11598.625711559867</v>
      </c>
      <c r="N25" s="50">
        <f>N8+N10+N15+N17+N20+[1]Calculations!M41</f>
        <v>8727.130559679732</v>
      </c>
      <c r="O25" s="50">
        <f>O8+O10+O15+O17+O20+[1]Calculations!N41</f>
        <v>8616.6379209152565</v>
      </c>
      <c r="P25" s="51">
        <f>O20+N17+P15+O10+P8</f>
        <v>8539.3690327441182</v>
      </c>
      <c r="Q25" s="51">
        <f>P25+Q8-P8+Q15-P15</f>
        <v>8680.3690327441182</v>
      </c>
    </row>
    <row r="26" spans="1:23" ht="17.5">
      <c r="A26" s="59"/>
      <c r="B26" s="35"/>
      <c r="C26" s="47"/>
      <c r="D26" s="49"/>
      <c r="E26" s="49"/>
      <c r="F26" s="50"/>
      <c r="G26" s="50"/>
      <c r="H26" s="50"/>
      <c r="I26" s="50"/>
      <c r="J26" s="50"/>
      <c r="L26" s="50"/>
      <c r="M26" s="50"/>
      <c r="N26" s="50"/>
      <c r="O26" s="50"/>
      <c r="P26" s="51"/>
      <c r="Q26" s="51"/>
      <c r="R26" s="58"/>
    </row>
    <row r="27" spans="1:23" ht="18">
      <c r="A27" s="54"/>
      <c r="B27" s="31" t="s">
        <v>22</v>
      </c>
      <c r="C27" s="47"/>
      <c r="D27" s="52">
        <f>ROUND(D23,-1)</f>
        <v>4950</v>
      </c>
      <c r="E27" s="52">
        <f t="shared" ref="E27:N27" si="3">ROUND(E23,-1)</f>
        <v>4730</v>
      </c>
      <c r="F27" s="52">
        <f t="shared" si="3"/>
        <v>6980</v>
      </c>
      <c r="G27" s="52">
        <f t="shared" si="3"/>
        <v>4830</v>
      </c>
      <c r="H27" s="52">
        <f t="shared" si="3"/>
        <v>6810</v>
      </c>
      <c r="I27" s="52">
        <f t="shared" si="3"/>
        <v>7740</v>
      </c>
      <c r="J27" s="52">
        <f t="shared" si="3"/>
        <v>4660</v>
      </c>
      <c r="L27" s="52">
        <f t="shared" si="3"/>
        <v>5980</v>
      </c>
      <c r="M27" s="52">
        <f t="shared" si="3"/>
        <v>10240</v>
      </c>
      <c r="N27" s="52">
        <f t="shared" si="3"/>
        <v>7600</v>
      </c>
      <c r="O27" s="52">
        <f>ROUND(O23,-1)</f>
        <v>7620</v>
      </c>
      <c r="P27" s="53">
        <f>ROUND(P23,-1)</f>
        <v>7430</v>
      </c>
      <c r="Q27" s="53">
        <f t="shared" ref="Q27" si="4">ROUND(Q23,-1)</f>
        <v>7930</v>
      </c>
    </row>
    <row r="28" spans="1:23" ht="18">
      <c r="A28" s="54"/>
      <c r="B28" s="31"/>
      <c r="C28" s="47"/>
      <c r="D28" s="52"/>
      <c r="E28" s="52"/>
      <c r="F28" s="52"/>
      <c r="G28" s="52"/>
      <c r="H28" s="52"/>
      <c r="I28" s="52"/>
      <c r="J28" s="52"/>
      <c r="L28" s="52"/>
      <c r="M28" s="52"/>
      <c r="N28" s="52"/>
      <c r="O28" s="52"/>
      <c r="P28" s="53"/>
      <c r="Q28" s="53"/>
    </row>
    <row r="29" spans="1:23">
      <c r="B29" s="25"/>
      <c r="C29" s="25"/>
    </row>
    <row r="30" spans="1:23" s="2" customFormat="1" ht="164.25" customHeight="1">
      <c r="A30" s="54"/>
      <c r="B30" s="55" t="s">
        <v>24</v>
      </c>
      <c r="C30" s="55"/>
      <c r="D30" s="55"/>
      <c r="E30" s="55"/>
      <c r="F30" s="55"/>
      <c r="G30" s="55"/>
      <c r="H30" s="55"/>
      <c r="I30" s="55"/>
      <c r="J30" s="55"/>
      <c r="K30" s="55"/>
      <c r="L30" s="55"/>
      <c r="M30" s="55"/>
      <c r="N30" s="55"/>
      <c r="O30" s="55"/>
      <c r="P30" s="60"/>
      <c r="Q30" s="54"/>
      <c r="R30" s="54"/>
      <c r="S30" s="54"/>
      <c r="T30" s="54"/>
    </row>
    <row r="31" spans="1:23" s="2" customFormat="1" ht="408.75" customHeight="1">
      <c r="A31" s="54"/>
      <c r="B31" s="56" t="s">
        <v>23</v>
      </c>
      <c r="C31" s="56"/>
      <c r="D31" s="56"/>
      <c r="E31" s="56"/>
      <c r="F31" s="56"/>
      <c r="G31" s="56"/>
      <c r="H31" s="56"/>
      <c r="I31" s="56"/>
      <c r="J31" s="56"/>
      <c r="K31" s="56"/>
      <c r="L31" s="56"/>
      <c r="M31" s="56"/>
      <c r="N31" s="56"/>
      <c r="O31" s="56"/>
      <c r="P31" s="61"/>
      <c r="Q31" s="54"/>
      <c r="R31" s="54"/>
      <c r="S31" s="54"/>
      <c r="T31" s="54"/>
      <c r="U31" s="54"/>
      <c r="V31" s="54"/>
      <c r="W31" s="54"/>
    </row>
    <row r="32" spans="1:23">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row r="41" spans="2:3">
      <c r="B41" s="25"/>
      <c r="C41" s="25"/>
    </row>
    <row r="42" spans="2:3">
      <c r="B42" s="25"/>
      <c r="C42" s="25"/>
    </row>
    <row r="43" spans="2:3">
      <c r="B43" s="25"/>
      <c r="C43" s="25"/>
    </row>
    <row r="44" spans="2:3">
      <c r="B44" s="25"/>
      <c r="C44" s="25"/>
    </row>
    <row r="45" spans="2:3">
      <c r="B45" s="25"/>
      <c r="C45" s="25"/>
    </row>
    <row r="46" spans="2:3">
      <c r="B46" s="25"/>
      <c r="C46" s="25"/>
    </row>
    <row r="47" spans="2:3">
      <c r="B47" s="25"/>
      <c r="C47" s="25"/>
    </row>
    <row r="48" spans="2:3">
      <c r="B48" s="25"/>
      <c r="C48" s="25"/>
    </row>
    <row r="49" spans="2:3">
      <c r="B49" s="25"/>
      <c r="C49" s="25"/>
    </row>
    <row r="50" spans="2:3">
      <c r="B50" s="25"/>
      <c r="C50" s="25"/>
    </row>
    <row r="51" spans="2:3">
      <c r="B51" s="25"/>
      <c r="C51" s="25"/>
    </row>
    <row r="52" spans="2:3">
      <c r="B52" s="25"/>
      <c r="C52" s="25"/>
    </row>
    <row r="53" spans="2:3">
      <c r="B53" s="25"/>
      <c r="C53" s="25"/>
    </row>
    <row r="54" spans="2:3">
      <c r="B54" s="25"/>
      <c r="C54" s="25"/>
    </row>
    <row r="55" spans="2:3">
      <c r="B55" s="25"/>
      <c r="C55" s="25"/>
    </row>
    <row r="56" spans="2:3">
      <c r="B56" s="25"/>
      <c r="C56" s="25"/>
    </row>
    <row r="57" spans="2:3">
      <c r="B57" s="25"/>
      <c r="C57" s="25"/>
    </row>
    <row r="58" spans="2:3">
      <c r="B58" s="25"/>
      <c r="C58" s="25"/>
    </row>
    <row r="59" spans="2:3">
      <c r="B59" s="25"/>
      <c r="C59" s="25"/>
    </row>
    <row r="60" spans="2:3">
      <c r="B60" s="25"/>
      <c r="C60" s="25"/>
    </row>
    <row r="61" spans="2:3">
      <c r="B61" s="25"/>
      <c r="C61" s="25"/>
    </row>
    <row r="62" spans="2:3">
      <c r="B62" s="25"/>
      <c r="C62" s="25"/>
    </row>
    <row r="63" spans="2:3">
      <c r="B63" s="25"/>
      <c r="C63" s="25"/>
    </row>
    <row r="64" spans="2:3">
      <c r="B64" s="25"/>
      <c r="C64" s="25"/>
    </row>
    <row r="65" spans="2:3">
      <c r="B65" s="25"/>
      <c r="C65" s="25"/>
    </row>
    <row r="66" spans="2:3">
      <c r="B66" s="25"/>
      <c r="C66" s="25"/>
    </row>
    <row r="67" spans="2:3">
      <c r="B67" s="25"/>
      <c r="C67" s="25"/>
    </row>
    <row r="68" spans="2:3">
      <c r="B68" s="25"/>
      <c r="C68" s="25"/>
    </row>
    <row r="69" spans="2:3">
      <c r="B69" s="25"/>
      <c r="C69" s="25"/>
    </row>
    <row r="70" spans="2:3">
      <c r="B70" s="25"/>
      <c r="C70" s="25"/>
    </row>
    <row r="71" spans="2:3">
      <c r="B71" s="25"/>
      <c r="C71" s="25"/>
    </row>
    <row r="72" spans="2:3">
      <c r="B72" s="25"/>
      <c r="C72" s="25"/>
    </row>
    <row r="73" spans="2:3">
      <c r="B73" s="25"/>
      <c r="C73" s="25"/>
    </row>
    <row r="74" spans="2:3">
      <c r="B74" s="25"/>
      <c r="C74" s="25"/>
    </row>
    <row r="75" spans="2:3">
      <c r="B75" s="25"/>
      <c r="C75" s="25"/>
    </row>
    <row r="76" spans="2:3">
      <c r="B76" s="25"/>
      <c r="C76" s="25"/>
    </row>
    <row r="77" spans="2:3">
      <c r="B77" s="25"/>
      <c r="C77" s="25"/>
    </row>
    <row r="78" spans="2:3">
      <c r="B78" s="25"/>
      <c r="C78" s="25"/>
    </row>
    <row r="79" spans="2:3">
      <c r="B79" s="25"/>
      <c r="C79" s="25"/>
    </row>
    <row r="80" spans="2:3">
      <c r="B80" s="25"/>
      <c r="C80" s="25"/>
    </row>
    <row r="81" spans="2:3">
      <c r="B81" s="25"/>
      <c r="C81" s="25"/>
    </row>
    <row r="82" spans="2:3">
      <c r="B82" s="25"/>
      <c r="C82" s="25"/>
    </row>
    <row r="83" spans="2:3">
      <c r="B83" s="25"/>
      <c r="C83" s="25"/>
    </row>
    <row r="84" spans="2:3">
      <c r="B84" s="25"/>
      <c r="C84" s="25"/>
    </row>
    <row r="85" spans="2:3">
      <c r="B85" s="25"/>
      <c r="C85" s="25"/>
    </row>
    <row r="86" spans="2:3">
      <c r="B86" s="25"/>
      <c r="C86" s="25"/>
    </row>
    <row r="87" spans="2:3">
      <c r="B87" s="25"/>
      <c r="C87" s="25"/>
    </row>
    <row r="88" spans="2:3">
      <c r="B88" s="25"/>
      <c r="C88" s="25"/>
    </row>
    <row r="89" spans="2:3">
      <c r="B89" s="25"/>
      <c r="C89" s="25"/>
    </row>
    <row r="90" spans="2:3">
      <c r="B90" s="25"/>
      <c r="C90" s="25"/>
    </row>
    <row r="91" spans="2:3">
      <c r="B91" s="25"/>
      <c r="C91" s="25"/>
    </row>
    <row r="92" spans="2:3">
      <c r="B92" s="25"/>
      <c r="C92" s="25"/>
    </row>
    <row r="93" spans="2:3">
      <c r="B93" s="25"/>
      <c r="C93" s="25"/>
    </row>
    <row r="94" spans="2:3">
      <c r="B94" s="25"/>
      <c r="C94" s="25"/>
    </row>
    <row r="95" spans="2:3">
      <c r="B95" s="25"/>
      <c r="C95" s="25"/>
    </row>
    <row r="96" spans="2:3">
      <c r="B96" s="25"/>
      <c r="C96" s="25"/>
    </row>
    <row r="97" spans="2:3">
      <c r="B97" s="25"/>
      <c r="C97" s="25"/>
    </row>
    <row r="98" spans="2:3">
      <c r="B98" s="25"/>
      <c r="C98" s="25"/>
    </row>
    <row r="99" spans="2:3">
      <c r="B99" s="25"/>
      <c r="C99" s="25"/>
    </row>
    <row r="100" spans="2:3">
      <c r="B100" s="25"/>
      <c r="C100" s="25"/>
    </row>
    <row r="101" spans="2:3">
      <c r="B101" s="25"/>
      <c r="C101" s="25"/>
    </row>
    <row r="102" spans="2:3">
      <c r="B102" s="25"/>
      <c r="C102" s="25"/>
    </row>
    <row r="103" spans="2:3">
      <c r="B103" s="25"/>
      <c r="C103" s="25"/>
    </row>
    <row r="104" spans="2:3">
      <c r="B104" s="25"/>
      <c r="C104" s="25"/>
    </row>
    <row r="105" spans="2:3">
      <c r="B105" s="25"/>
      <c r="C105" s="25"/>
    </row>
    <row r="106" spans="2:3">
      <c r="B106" s="25"/>
      <c r="C106" s="25"/>
    </row>
    <row r="107" spans="2:3">
      <c r="B107" s="25"/>
      <c r="C107" s="25"/>
    </row>
    <row r="108" spans="2:3">
      <c r="B108" s="25"/>
      <c r="C108" s="25"/>
    </row>
    <row r="109" spans="2:3">
      <c r="B109" s="25"/>
      <c r="C109" s="25"/>
    </row>
    <row r="110" spans="2:3">
      <c r="B110" s="25"/>
      <c r="C110" s="25"/>
    </row>
    <row r="111" spans="2:3">
      <c r="B111" s="25"/>
      <c r="C111" s="25"/>
    </row>
    <row r="112" spans="2:3">
      <c r="B112" s="25"/>
      <c r="C112" s="25"/>
    </row>
    <row r="113" spans="2:3">
      <c r="B113" s="25"/>
      <c r="C113" s="25"/>
    </row>
    <row r="114" spans="2:3">
      <c r="B114" s="25"/>
      <c r="C114" s="25"/>
    </row>
    <row r="115" spans="2:3">
      <c r="B115" s="25"/>
      <c r="C115" s="25"/>
    </row>
    <row r="116" spans="2:3">
      <c r="B116" s="25"/>
      <c r="C116" s="25"/>
    </row>
    <row r="117" spans="2:3">
      <c r="B117" s="25"/>
      <c r="C117" s="25"/>
    </row>
    <row r="118" spans="2:3">
      <c r="B118" s="25"/>
      <c r="C118" s="25"/>
    </row>
    <row r="119" spans="2:3">
      <c r="B119" s="25"/>
      <c r="C119" s="25"/>
    </row>
    <row r="120" spans="2:3">
      <c r="B120" s="25"/>
      <c r="C120" s="25"/>
    </row>
    <row r="121" spans="2:3">
      <c r="B121" s="25"/>
      <c r="C121" s="25"/>
    </row>
    <row r="122" spans="2:3">
      <c r="B122" s="25"/>
      <c r="C122" s="25"/>
    </row>
    <row r="123" spans="2:3">
      <c r="B123" s="25"/>
      <c r="C123" s="25"/>
    </row>
    <row r="124" spans="2:3">
      <c r="B124" s="25"/>
      <c r="C124" s="25"/>
    </row>
    <row r="125" spans="2:3">
      <c r="B125" s="25"/>
      <c r="C125" s="25"/>
    </row>
    <row r="126" spans="2:3">
      <c r="B126" s="25"/>
      <c r="C126" s="25"/>
    </row>
    <row r="127" spans="2:3">
      <c r="B127" s="25"/>
      <c r="C127" s="25"/>
    </row>
    <row r="128" spans="2:3">
      <c r="B128" s="25"/>
      <c r="C128" s="25"/>
    </row>
    <row r="129" spans="2:3">
      <c r="B129" s="25"/>
      <c r="C129" s="25"/>
    </row>
    <row r="130" spans="2:3">
      <c r="B130" s="25"/>
      <c r="C130" s="25"/>
    </row>
    <row r="131" spans="2:3">
      <c r="B131" s="25"/>
      <c r="C131" s="25"/>
    </row>
    <row r="132" spans="2:3">
      <c r="B132" s="25"/>
      <c r="C132" s="25"/>
    </row>
    <row r="133" spans="2:3">
      <c r="B133" s="25"/>
      <c r="C133" s="25"/>
    </row>
    <row r="134" spans="2:3">
      <c r="B134" s="25"/>
      <c r="C134" s="25"/>
    </row>
    <row r="135" spans="2:3">
      <c r="B135" s="25"/>
      <c r="C135" s="25"/>
    </row>
    <row r="136" spans="2:3">
      <c r="B136" s="25"/>
      <c r="C136" s="25"/>
    </row>
    <row r="137" spans="2:3">
      <c r="B137" s="25"/>
      <c r="C137" s="25"/>
    </row>
    <row r="138" spans="2:3">
      <c r="B138" s="25"/>
      <c r="C138" s="25"/>
    </row>
    <row r="139" spans="2:3">
      <c r="B139" s="25"/>
      <c r="C139" s="25"/>
    </row>
    <row r="140" spans="2:3">
      <c r="B140" s="25"/>
      <c r="C140" s="25"/>
    </row>
    <row r="141" spans="2:3">
      <c r="B141" s="25"/>
      <c r="C141" s="25"/>
    </row>
    <row r="142" spans="2:3">
      <c r="B142" s="25"/>
      <c r="C142" s="25"/>
    </row>
    <row r="143" spans="2:3">
      <c r="B143" s="25"/>
      <c r="C143" s="25"/>
    </row>
    <row r="144" spans="2:3">
      <c r="B144" s="25"/>
      <c r="C144" s="25"/>
    </row>
    <row r="145" spans="2:3">
      <c r="B145" s="25"/>
      <c r="C145" s="25"/>
    </row>
    <row r="146" spans="2:3">
      <c r="B146" s="25"/>
      <c r="C146" s="25"/>
    </row>
    <row r="147" spans="2:3">
      <c r="B147" s="25"/>
      <c r="C147" s="25"/>
    </row>
    <row r="148" spans="2:3">
      <c r="B148" s="25"/>
      <c r="C148" s="25"/>
    </row>
    <row r="149" spans="2:3">
      <c r="B149" s="25"/>
      <c r="C149" s="25"/>
    </row>
    <row r="150" spans="2:3">
      <c r="B150" s="25"/>
      <c r="C150" s="25"/>
    </row>
    <row r="151" spans="2:3">
      <c r="B151" s="25"/>
      <c r="C151" s="25"/>
    </row>
    <row r="152" spans="2:3">
      <c r="B152" s="25"/>
      <c r="C152" s="25"/>
    </row>
    <row r="153" spans="2:3">
      <c r="B153" s="25"/>
      <c r="C153" s="25"/>
    </row>
    <row r="154" spans="2:3">
      <c r="B154" s="25"/>
      <c r="C154" s="25"/>
    </row>
    <row r="155" spans="2:3">
      <c r="B155" s="25"/>
      <c r="C155" s="25"/>
    </row>
    <row r="156" spans="2:3">
      <c r="B156" s="25"/>
      <c r="C156" s="25"/>
    </row>
    <row r="157" spans="2:3">
      <c r="B157" s="25"/>
      <c r="C157" s="25"/>
    </row>
    <row r="158" spans="2:3">
      <c r="B158" s="25"/>
      <c r="C158" s="25"/>
    </row>
    <row r="159" spans="2:3">
      <c r="B159" s="25"/>
      <c r="C159" s="25"/>
    </row>
    <row r="160" spans="2:3">
      <c r="B160" s="25"/>
      <c r="C160" s="25"/>
    </row>
    <row r="161" spans="2:3">
      <c r="B161" s="25"/>
      <c r="C161" s="25"/>
    </row>
    <row r="162" spans="2:3">
      <c r="B162" s="25"/>
      <c r="C162" s="25"/>
    </row>
    <row r="163" spans="2:3">
      <c r="B163" s="25"/>
      <c r="C163" s="25"/>
    </row>
    <row r="164" spans="2:3">
      <c r="B164" s="25"/>
      <c r="C164" s="25"/>
    </row>
    <row r="165" spans="2:3">
      <c r="B165" s="25"/>
      <c r="C165" s="25"/>
    </row>
    <row r="166" spans="2:3">
      <c r="B166" s="25"/>
      <c r="C166" s="25"/>
    </row>
    <row r="167" spans="2:3">
      <c r="B167" s="25"/>
      <c r="C167" s="25"/>
    </row>
    <row r="168" spans="2:3">
      <c r="B168" s="25"/>
      <c r="C168" s="25"/>
    </row>
    <row r="169" spans="2:3">
      <c r="B169" s="25"/>
      <c r="C169" s="25"/>
    </row>
    <row r="170" spans="2:3">
      <c r="B170" s="25"/>
      <c r="C170" s="25"/>
    </row>
    <row r="171" spans="2:3">
      <c r="B171" s="25"/>
      <c r="C171" s="25"/>
    </row>
    <row r="172" spans="2:3">
      <c r="B172" s="25"/>
      <c r="C172" s="25"/>
    </row>
    <row r="173" spans="2:3">
      <c r="B173" s="25"/>
      <c r="C173" s="25"/>
    </row>
    <row r="174" spans="2:3">
      <c r="B174" s="25"/>
      <c r="C174" s="25"/>
    </row>
    <row r="175" spans="2:3">
      <c r="B175" s="25"/>
      <c r="C175" s="25"/>
    </row>
    <row r="176" spans="2:3">
      <c r="B176" s="25"/>
      <c r="C176" s="25"/>
    </row>
    <row r="177" spans="2:3">
      <c r="B177" s="25"/>
      <c r="C177" s="25"/>
    </row>
    <row r="178" spans="2:3">
      <c r="B178" s="25"/>
      <c r="C178" s="25"/>
    </row>
    <row r="179" spans="2:3">
      <c r="B179" s="25"/>
      <c r="C179" s="25"/>
    </row>
    <row r="180" spans="2:3">
      <c r="B180" s="25"/>
      <c r="C180" s="25"/>
    </row>
    <row r="181" spans="2:3">
      <c r="B181" s="25"/>
      <c r="C181" s="25"/>
    </row>
    <row r="182" spans="2:3">
      <c r="B182" s="25"/>
      <c r="C182" s="25"/>
    </row>
    <row r="183" spans="2:3">
      <c r="B183" s="25"/>
      <c r="C183" s="25"/>
    </row>
    <row r="184" spans="2:3">
      <c r="B184" s="25"/>
      <c r="C184" s="25"/>
    </row>
    <row r="185" spans="2:3">
      <c r="B185" s="25"/>
      <c r="C185" s="25"/>
    </row>
    <row r="186" spans="2:3">
      <c r="B186" s="25"/>
      <c r="C186" s="25"/>
    </row>
    <row r="187" spans="2:3">
      <c r="B187" s="25"/>
      <c r="C187" s="25"/>
    </row>
    <row r="188" spans="2:3">
      <c r="B188" s="25"/>
      <c r="C188" s="25"/>
    </row>
    <row r="189" spans="2:3">
      <c r="B189" s="25"/>
      <c r="C189" s="25"/>
    </row>
    <row r="190" spans="2:3">
      <c r="B190" s="25"/>
      <c r="C190" s="25"/>
    </row>
    <row r="191" spans="2:3">
      <c r="B191" s="25"/>
      <c r="C191" s="25"/>
    </row>
    <row r="192" spans="2:3">
      <c r="B192" s="25"/>
      <c r="C192" s="25"/>
    </row>
    <row r="193" spans="2:3">
      <c r="B193" s="25"/>
      <c r="C193" s="25"/>
    </row>
    <row r="194" spans="2:3">
      <c r="B194" s="25"/>
      <c r="C194" s="25"/>
    </row>
    <row r="195" spans="2:3">
      <c r="B195" s="25"/>
      <c r="C195" s="25"/>
    </row>
    <row r="196" spans="2:3">
      <c r="B196" s="25"/>
      <c r="C196" s="25"/>
    </row>
    <row r="197" spans="2:3">
      <c r="B197" s="25"/>
      <c r="C197" s="25"/>
    </row>
    <row r="198" spans="2:3">
      <c r="B198" s="25"/>
      <c r="C198" s="25"/>
    </row>
    <row r="199" spans="2:3">
      <c r="B199" s="25"/>
      <c r="C199" s="25"/>
    </row>
    <row r="200" spans="2:3">
      <c r="B200" s="25"/>
      <c r="C200" s="25"/>
    </row>
    <row r="201" spans="2:3">
      <c r="B201" s="25"/>
      <c r="C201" s="25"/>
    </row>
    <row r="202" spans="2:3">
      <c r="B202" s="25"/>
      <c r="C202" s="25"/>
    </row>
    <row r="203" spans="2:3">
      <c r="B203" s="25"/>
      <c r="C203" s="25"/>
    </row>
    <row r="204" spans="2:3">
      <c r="B204" s="25"/>
      <c r="C204" s="25"/>
    </row>
    <row r="205" spans="2:3">
      <c r="B205" s="25"/>
      <c r="C205" s="25"/>
    </row>
    <row r="206" spans="2:3">
      <c r="B206" s="25"/>
      <c r="C206" s="25"/>
    </row>
    <row r="207" spans="2:3">
      <c r="B207" s="25"/>
      <c r="C207" s="25"/>
    </row>
    <row r="208" spans="2:3">
      <c r="B208" s="25"/>
      <c r="C208" s="25"/>
    </row>
    <row r="209" spans="2:3">
      <c r="B209" s="25"/>
      <c r="C209" s="25"/>
    </row>
    <row r="210" spans="2:3">
      <c r="B210" s="25"/>
      <c r="C210" s="25"/>
    </row>
    <row r="211" spans="2:3">
      <c r="B211" s="25"/>
      <c r="C211" s="25"/>
    </row>
    <row r="212" spans="2:3">
      <c r="B212" s="25"/>
      <c r="C212" s="25"/>
    </row>
    <row r="213" spans="2:3">
      <c r="B213" s="25"/>
      <c r="C213" s="25"/>
    </row>
    <row r="214" spans="2:3">
      <c r="B214" s="25"/>
      <c r="C214" s="25"/>
    </row>
    <row r="215" spans="2:3">
      <c r="B215" s="25"/>
      <c r="C215" s="25"/>
    </row>
    <row r="216" spans="2:3">
      <c r="B216" s="25"/>
      <c r="C216" s="25"/>
    </row>
    <row r="217" spans="2:3">
      <c r="B217" s="25"/>
      <c r="C217" s="25"/>
    </row>
    <row r="218" spans="2:3">
      <c r="B218" s="25"/>
      <c r="C218" s="25"/>
    </row>
    <row r="219" spans="2:3">
      <c r="B219" s="25"/>
      <c r="C219" s="25"/>
    </row>
    <row r="220" spans="2:3">
      <c r="B220" s="25"/>
      <c r="C220" s="25"/>
    </row>
    <row r="221" spans="2:3">
      <c r="B221" s="25"/>
      <c r="C221" s="25"/>
    </row>
    <row r="222" spans="2:3">
      <c r="B222" s="25"/>
      <c r="C222" s="25"/>
    </row>
    <row r="223" spans="2:3">
      <c r="B223" s="25"/>
      <c r="C223" s="25"/>
    </row>
    <row r="224" spans="2:3">
      <c r="B224" s="25"/>
      <c r="C224" s="25"/>
    </row>
    <row r="225" spans="2:3">
      <c r="B225" s="25"/>
      <c r="C225" s="25"/>
    </row>
    <row r="226" spans="2:3">
      <c r="B226" s="25"/>
      <c r="C226" s="25"/>
    </row>
    <row r="227" spans="2:3">
      <c r="B227" s="25"/>
      <c r="C227" s="25"/>
    </row>
    <row r="228" spans="2:3">
      <c r="B228" s="25"/>
      <c r="C228" s="25"/>
    </row>
    <row r="229" spans="2:3">
      <c r="B229" s="25"/>
      <c r="C229" s="25"/>
    </row>
    <row r="230" spans="2:3">
      <c r="B230" s="25"/>
      <c r="C230" s="25"/>
    </row>
    <row r="231" spans="2:3">
      <c r="B231" s="25"/>
      <c r="C231" s="25"/>
    </row>
    <row r="232" spans="2:3">
      <c r="B232" s="25"/>
      <c r="C232" s="25"/>
    </row>
    <row r="233" spans="2:3">
      <c r="B233" s="25"/>
      <c r="C233" s="25"/>
    </row>
    <row r="234" spans="2:3">
      <c r="B234" s="25"/>
      <c r="C234" s="25"/>
    </row>
    <row r="235" spans="2:3">
      <c r="B235" s="25"/>
      <c r="C235" s="25"/>
    </row>
    <row r="236" spans="2:3">
      <c r="B236" s="25"/>
      <c r="C236" s="25"/>
    </row>
    <row r="237" spans="2:3">
      <c r="B237" s="25"/>
      <c r="C237" s="25"/>
    </row>
    <row r="238" spans="2:3">
      <c r="B238" s="25"/>
      <c r="C238" s="25"/>
    </row>
    <row r="239" spans="2:3">
      <c r="B239" s="25"/>
      <c r="C239" s="25"/>
    </row>
    <row r="240" spans="2:3">
      <c r="B240" s="25"/>
      <c r="C240" s="25"/>
    </row>
    <row r="241" spans="2:3">
      <c r="B241" s="25"/>
      <c r="C241" s="25"/>
    </row>
    <row r="242" spans="2:3">
      <c r="B242" s="25"/>
      <c r="C242" s="25"/>
    </row>
    <row r="243" spans="2:3">
      <c r="B243" s="25"/>
      <c r="C243" s="25"/>
    </row>
    <row r="244" spans="2:3">
      <c r="B244" s="25"/>
      <c r="C244" s="25"/>
    </row>
    <row r="245" spans="2:3">
      <c r="B245" s="25"/>
      <c r="C245" s="25"/>
    </row>
    <row r="246" spans="2:3">
      <c r="B246" s="25"/>
      <c r="C246" s="25"/>
    </row>
    <row r="247" spans="2:3">
      <c r="B247" s="25"/>
      <c r="C247" s="25"/>
    </row>
    <row r="248" spans="2:3">
      <c r="B248" s="25"/>
      <c r="C248" s="25"/>
    </row>
    <row r="249" spans="2:3">
      <c r="B249" s="25"/>
      <c r="C249" s="25"/>
    </row>
    <row r="250" spans="2:3">
      <c r="B250" s="25"/>
      <c r="C250" s="25"/>
    </row>
    <row r="251" spans="2:3">
      <c r="B251" s="25"/>
      <c r="C251" s="25"/>
    </row>
    <row r="252" spans="2:3">
      <c r="B252" s="25"/>
      <c r="C252" s="25"/>
    </row>
    <row r="253" spans="2:3">
      <c r="B253" s="25"/>
      <c r="C253" s="25"/>
    </row>
    <row r="254" spans="2:3">
      <c r="B254" s="25"/>
      <c r="C254" s="25"/>
    </row>
    <row r="255" spans="2:3">
      <c r="B255" s="25"/>
      <c r="C255" s="25"/>
    </row>
    <row r="256" spans="2:3">
      <c r="B256" s="25"/>
      <c r="C256" s="25"/>
    </row>
    <row r="257" spans="2:3">
      <c r="B257" s="25"/>
      <c r="C257" s="25"/>
    </row>
    <row r="258" spans="2:3">
      <c r="B258" s="25"/>
      <c r="C258" s="25"/>
    </row>
    <row r="259" spans="2:3">
      <c r="B259" s="25"/>
      <c r="C259" s="25"/>
    </row>
    <row r="260" spans="2:3">
      <c r="B260" s="25"/>
      <c r="C260" s="25"/>
    </row>
    <row r="261" spans="2:3">
      <c r="B261" s="25"/>
      <c r="C261" s="25"/>
    </row>
    <row r="262" spans="2:3">
      <c r="B262" s="25"/>
      <c r="C262" s="25"/>
    </row>
    <row r="263" spans="2:3">
      <c r="B263" s="25"/>
      <c r="C263" s="25"/>
    </row>
    <row r="264" spans="2:3">
      <c r="B264" s="25"/>
      <c r="C264" s="25"/>
    </row>
    <row r="265" spans="2:3">
      <c r="B265" s="25"/>
      <c r="C265" s="25"/>
    </row>
    <row r="266" spans="2:3">
      <c r="B266" s="25"/>
      <c r="C266" s="25"/>
    </row>
    <row r="267" spans="2:3">
      <c r="B267" s="25"/>
      <c r="C267" s="25"/>
    </row>
    <row r="268" spans="2:3">
      <c r="B268" s="25"/>
      <c r="C268" s="25"/>
    </row>
    <row r="269" spans="2:3">
      <c r="B269" s="25"/>
      <c r="C269" s="25"/>
    </row>
    <row r="270" spans="2:3">
      <c r="B270" s="25"/>
      <c r="C270" s="25"/>
    </row>
    <row r="271" spans="2:3">
      <c r="B271" s="25"/>
      <c r="C271" s="25"/>
    </row>
    <row r="272" spans="2:3">
      <c r="B272" s="25"/>
      <c r="C272" s="25"/>
    </row>
    <row r="273" spans="2:3">
      <c r="B273" s="25"/>
      <c r="C273" s="25"/>
    </row>
    <row r="274" spans="2:3">
      <c r="B274" s="25"/>
      <c r="C274" s="25"/>
    </row>
    <row r="275" spans="2:3">
      <c r="B275" s="25"/>
      <c r="C275" s="25"/>
    </row>
    <row r="276" spans="2:3">
      <c r="B276" s="25"/>
      <c r="C276" s="25"/>
    </row>
    <row r="277" spans="2:3">
      <c r="B277" s="25"/>
      <c r="C277" s="25"/>
    </row>
    <row r="278" spans="2:3">
      <c r="B278" s="25"/>
      <c r="C278" s="25"/>
    </row>
    <row r="279" spans="2:3">
      <c r="B279" s="25"/>
      <c r="C279" s="25"/>
    </row>
    <row r="280" spans="2:3">
      <c r="B280" s="25"/>
      <c r="C280" s="25"/>
    </row>
    <row r="281" spans="2:3">
      <c r="B281" s="25"/>
      <c r="C281" s="25"/>
    </row>
    <row r="282" spans="2:3">
      <c r="B282" s="25"/>
      <c r="C282" s="25"/>
    </row>
    <row r="283" spans="2:3">
      <c r="B283" s="25"/>
      <c r="C283" s="25"/>
    </row>
    <row r="284" spans="2:3">
      <c r="B284" s="25"/>
      <c r="C284" s="25"/>
    </row>
    <row r="285" spans="2:3">
      <c r="B285" s="25"/>
      <c r="C285" s="25"/>
    </row>
    <row r="286" spans="2:3">
      <c r="B286" s="25"/>
      <c r="C286" s="25"/>
    </row>
    <row r="287" spans="2:3">
      <c r="B287" s="25"/>
      <c r="C287" s="25"/>
    </row>
    <row r="288" spans="2:3">
      <c r="B288" s="25"/>
      <c r="C288" s="25"/>
    </row>
    <row r="289" spans="2:3">
      <c r="B289" s="25"/>
      <c r="C289" s="25"/>
    </row>
    <row r="290" spans="2:3">
      <c r="B290" s="25"/>
      <c r="C290" s="25"/>
    </row>
    <row r="291" spans="2:3">
      <c r="B291" s="25"/>
      <c r="C291" s="25"/>
    </row>
    <row r="292" spans="2:3">
      <c r="B292" s="25"/>
      <c r="C292" s="25"/>
    </row>
    <row r="293" spans="2:3">
      <c r="B293" s="25"/>
      <c r="C293" s="25"/>
    </row>
    <row r="294" spans="2:3">
      <c r="B294" s="25"/>
      <c r="C294" s="25"/>
    </row>
    <row r="295" spans="2:3">
      <c r="B295" s="25"/>
      <c r="C295" s="25"/>
    </row>
    <row r="296" spans="2:3">
      <c r="B296" s="25"/>
      <c r="C296" s="25"/>
    </row>
    <row r="297" spans="2:3">
      <c r="B297" s="25"/>
      <c r="C297" s="25"/>
    </row>
    <row r="298" spans="2:3">
      <c r="B298" s="25"/>
      <c r="C298" s="25"/>
    </row>
    <row r="299" spans="2:3">
      <c r="B299" s="25"/>
      <c r="C299" s="25"/>
    </row>
    <row r="300" spans="2:3">
      <c r="B300" s="25"/>
      <c r="C300" s="25"/>
    </row>
    <row r="301" spans="2:3">
      <c r="B301" s="25"/>
      <c r="C301" s="25"/>
    </row>
    <row r="302" spans="2:3">
      <c r="B302" s="25"/>
      <c r="C302" s="25"/>
    </row>
    <row r="303" spans="2:3">
      <c r="B303" s="25"/>
      <c r="C303" s="25"/>
    </row>
    <row r="304" spans="2:3">
      <c r="B304" s="25"/>
      <c r="C304" s="25"/>
    </row>
    <row r="305" spans="2:3">
      <c r="B305" s="25"/>
      <c r="C305" s="25"/>
    </row>
    <row r="306" spans="2:3">
      <c r="B306" s="25"/>
      <c r="C306" s="25"/>
    </row>
    <row r="307" spans="2:3">
      <c r="B307" s="25"/>
      <c r="C307" s="25"/>
    </row>
    <row r="308" spans="2:3">
      <c r="B308" s="25"/>
      <c r="C308" s="25"/>
    </row>
    <row r="309" spans="2:3">
      <c r="B309" s="25"/>
      <c r="C309" s="25"/>
    </row>
    <row r="310" spans="2:3">
      <c r="B310" s="25"/>
      <c r="C310" s="25"/>
    </row>
    <row r="311" spans="2:3">
      <c r="B311" s="25"/>
      <c r="C311" s="25"/>
    </row>
    <row r="312" spans="2:3">
      <c r="B312" s="25"/>
      <c r="C312" s="25"/>
    </row>
    <row r="313" spans="2:3">
      <c r="B313" s="25"/>
      <c r="C313" s="25"/>
    </row>
    <row r="314" spans="2:3">
      <c r="B314" s="25"/>
      <c r="C314" s="25"/>
    </row>
    <row r="315" spans="2:3">
      <c r="B315" s="25"/>
      <c r="C315" s="25"/>
    </row>
    <row r="316" spans="2:3">
      <c r="B316" s="25"/>
      <c r="C316" s="25"/>
    </row>
    <row r="317" spans="2:3">
      <c r="B317" s="25"/>
      <c r="C317" s="25"/>
    </row>
    <row r="318" spans="2:3">
      <c r="B318" s="25"/>
      <c r="C318" s="25"/>
    </row>
    <row r="319" spans="2:3">
      <c r="B319" s="25"/>
      <c r="C319" s="25"/>
    </row>
    <row r="320" spans="2:3">
      <c r="B320" s="25"/>
      <c r="C320" s="25"/>
    </row>
    <row r="321" spans="2:3">
      <c r="B321" s="25"/>
      <c r="C321" s="25"/>
    </row>
    <row r="322" spans="2:3">
      <c r="B322" s="25"/>
      <c r="C322" s="25"/>
    </row>
    <row r="323" spans="2:3">
      <c r="B323" s="25"/>
      <c r="C323" s="25"/>
    </row>
    <row r="324" spans="2:3">
      <c r="B324" s="25"/>
      <c r="C324" s="25"/>
    </row>
    <row r="325" spans="2:3">
      <c r="B325" s="25"/>
      <c r="C325" s="25"/>
    </row>
    <row r="326" spans="2:3">
      <c r="B326" s="25"/>
      <c r="C326" s="25"/>
    </row>
    <row r="327" spans="2:3">
      <c r="B327" s="25"/>
      <c r="C327" s="25"/>
    </row>
    <row r="328" spans="2:3">
      <c r="B328" s="25"/>
      <c r="C328" s="25"/>
    </row>
    <row r="329" spans="2:3">
      <c r="B329" s="25"/>
      <c r="C329" s="25"/>
    </row>
    <row r="330" spans="2:3">
      <c r="B330" s="25"/>
      <c r="C330" s="25"/>
    </row>
    <row r="331" spans="2:3">
      <c r="B331" s="25"/>
      <c r="C331" s="25"/>
    </row>
    <row r="332" spans="2:3">
      <c r="B332" s="25"/>
      <c r="C332" s="25"/>
    </row>
    <row r="333" spans="2:3">
      <c r="B333" s="25"/>
      <c r="C333" s="25"/>
    </row>
    <row r="334" spans="2:3">
      <c r="B334" s="25"/>
      <c r="C334" s="25"/>
    </row>
    <row r="335" spans="2:3">
      <c r="B335" s="25"/>
      <c r="C335" s="25"/>
    </row>
    <row r="336" spans="2:3">
      <c r="B336" s="25"/>
      <c r="C336" s="25"/>
    </row>
    <row r="337" spans="2:3">
      <c r="B337" s="25"/>
      <c r="C337" s="25"/>
    </row>
    <row r="338" spans="2:3">
      <c r="B338" s="25"/>
      <c r="C338" s="25"/>
    </row>
    <row r="339" spans="2:3">
      <c r="B339" s="25"/>
      <c r="C339" s="25"/>
    </row>
    <row r="340" spans="2:3">
      <c r="B340" s="25"/>
      <c r="C340" s="25"/>
    </row>
    <row r="341" spans="2:3">
      <c r="B341" s="25"/>
      <c r="C341" s="25"/>
    </row>
    <row r="342" spans="2:3">
      <c r="B342" s="25"/>
      <c r="C342" s="25"/>
    </row>
    <row r="343" spans="2:3">
      <c r="B343" s="25"/>
      <c r="C343" s="25"/>
    </row>
    <row r="344" spans="2:3">
      <c r="B344" s="25"/>
      <c r="C344" s="25"/>
    </row>
    <row r="345" spans="2:3">
      <c r="B345" s="25"/>
      <c r="C345" s="25"/>
    </row>
    <row r="346" spans="2:3">
      <c r="B346" s="25"/>
      <c r="C346" s="25"/>
    </row>
    <row r="347" spans="2:3">
      <c r="B347" s="25"/>
      <c r="C347" s="25"/>
    </row>
    <row r="348" spans="2:3">
      <c r="B348" s="25"/>
      <c r="C348" s="25"/>
    </row>
    <row r="349" spans="2:3">
      <c r="B349" s="25"/>
      <c r="C349" s="25"/>
    </row>
    <row r="350" spans="2:3">
      <c r="B350" s="25"/>
      <c r="C350" s="25"/>
    </row>
    <row r="351" spans="2:3">
      <c r="B351" s="25"/>
      <c r="C351" s="25"/>
    </row>
    <row r="352" spans="2:3">
      <c r="B352" s="25"/>
      <c r="C352" s="25"/>
    </row>
    <row r="353" spans="2:3">
      <c r="B353" s="25"/>
      <c r="C353" s="25"/>
    </row>
    <row r="354" spans="2:3">
      <c r="B354" s="25"/>
      <c r="C354" s="25"/>
    </row>
    <row r="355" spans="2:3">
      <c r="B355" s="25"/>
      <c r="C355" s="25"/>
    </row>
    <row r="356" spans="2:3">
      <c r="B356" s="25"/>
      <c r="C356" s="25"/>
    </row>
    <row r="357" spans="2:3">
      <c r="B357" s="25"/>
      <c r="C357" s="25"/>
    </row>
    <row r="358" spans="2:3">
      <c r="B358" s="25"/>
      <c r="C358" s="25"/>
    </row>
    <row r="359" spans="2:3">
      <c r="B359" s="25"/>
      <c r="C359" s="25"/>
    </row>
    <row r="360" spans="2:3">
      <c r="B360" s="25"/>
      <c r="C360" s="25"/>
    </row>
    <row r="361" spans="2:3">
      <c r="B361" s="25"/>
      <c r="C361" s="25"/>
    </row>
    <row r="362" spans="2:3">
      <c r="B362" s="25"/>
      <c r="C362" s="25"/>
    </row>
    <row r="363" spans="2:3">
      <c r="B363" s="25"/>
      <c r="C363" s="25"/>
    </row>
    <row r="364" spans="2:3">
      <c r="B364" s="25"/>
      <c r="C364" s="25"/>
    </row>
    <row r="365" spans="2:3">
      <c r="B365" s="25"/>
      <c r="C365" s="25"/>
    </row>
    <row r="366" spans="2:3">
      <c r="B366" s="25"/>
      <c r="C366" s="25"/>
    </row>
    <row r="367" spans="2:3">
      <c r="B367" s="25"/>
      <c r="C367" s="25"/>
    </row>
    <row r="368" spans="2:3">
      <c r="B368" s="25"/>
      <c r="C368" s="25"/>
    </row>
    <row r="369" spans="2:3">
      <c r="B369" s="25"/>
      <c r="C369" s="25"/>
    </row>
    <row r="370" spans="2:3">
      <c r="B370" s="25"/>
      <c r="C370" s="25"/>
    </row>
    <row r="371" spans="2:3">
      <c r="B371" s="25"/>
      <c r="C371" s="25"/>
    </row>
    <row r="372" spans="2:3">
      <c r="B372" s="25"/>
      <c r="C372" s="25"/>
    </row>
    <row r="373" spans="2:3">
      <c r="B373" s="25"/>
      <c r="C373" s="25"/>
    </row>
    <row r="374" spans="2:3">
      <c r="B374" s="25"/>
      <c r="C374" s="25"/>
    </row>
    <row r="375" spans="2:3">
      <c r="B375" s="25"/>
      <c r="C375" s="25"/>
    </row>
    <row r="376" spans="2:3">
      <c r="B376" s="25"/>
      <c r="C376" s="25"/>
    </row>
    <row r="377" spans="2:3">
      <c r="B377" s="25"/>
      <c r="C377" s="25"/>
    </row>
    <row r="378" spans="2:3">
      <c r="B378" s="25"/>
      <c r="C378" s="25"/>
    </row>
    <row r="379" spans="2:3">
      <c r="B379" s="25"/>
      <c r="C379" s="25"/>
    </row>
    <row r="380" spans="2:3">
      <c r="B380" s="25"/>
      <c r="C380" s="25"/>
    </row>
    <row r="381" spans="2:3">
      <c r="B381" s="25"/>
      <c r="C381" s="25"/>
    </row>
    <row r="382" spans="2:3">
      <c r="B382" s="25"/>
      <c r="C382" s="25"/>
    </row>
    <row r="383" spans="2:3">
      <c r="B383" s="25"/>
      <c r="C383" s="25"/>
    </row>
    <row r="384" spans="2:3">
      <c r="B384" s="25"/>
      <c r="C384" s="25"/>
    </row>
    <row r="385" spans="2:3">
      <c r="B385" s="25"/>
      <c r="C385" s="25"/>
    </row>
    <row r="386" spans="2:3">
      <c r="B386" s="25"/>
      <c r="C386" s="25"/>
    </row>
    <row r="387" spans="2:3">
      <c r="B387" s="25"/>
      <c r="C387" s="25"/>
    </row>
    <row r="388" spans="2:3">
      <c r="B388" s="25"/>
      <c r="C388" s="25"/>
    </row>
    <row r="389" spans="2:3">
      <c r="B389" s="25"/>
      <c r="C389" s="25"/>
    </row>
    <row r="390" spans="2:3">
      <c r="B390" s="25"/>
      <c r="C390" s="25"/>
    </row>
    <row r="391" spans="2:3">
      <c r="B391" s="25"/>
      <c r="C391" s="25"/>
    </row>
    <row r="392" spans="2:3">
      <c r="B392" s="25"/>
      <c r="C392" s="25"/>
    </row>
    <row r="393" spans="2:3">
      <c r="B393" s="25"/>
      <c r="C393" s="25"/>
    </row>
    <row r="394" spans="2:3">
      <c r="B394" s="25"/>
      <c r="C394" s="25"/>
    </row>
    <row r="395" spans="2:3">
      <c r="B395" s="25"/>
      <c r="C395" s="25"/>
    </row>
    <row r="396" spans="2:3">
      <c r="B396" s="25"/>
      <c r="C396" s="25"/>
    </row>
    <row r="397" spans="2:3">
      <c r="B397" s="25"/>
      <c r="C397" s="25"/>
    </row>
    <row r="398" spans="2:3">
      <c r="B398" s="25"/>
      <c r="C398" s="25"/>
    </row>
    <row r="399" spans="2:3">
      <c r="B399" s="25"/>
      <c r="C399" s="25"/>
    </row>
    <row r="400" spans="2:3">
      <c r="B400" s="25"/>
      <c r="C400" s="25"/>
    </row>
    <row r="401" spans="2:3">
      <c r="B401" s="25"/>
      <c r="C401" s="25"/>
    </row>
    <row r="402" spans="2:3">
      <c r="B402" s="25"/>
      <c r="C402" s="25"/>
    </row>
    <row r="403" spans="2:3">
      <c r="B403" s="25"/>
      <c r="C403" s="25"/>
    </row>
    <row r="404" spans="2:3">
      <c r="B404" s="25"/>
      <c r="C404" s="25"/>
    </row>
    <row r="405" spans="2:3">
      <c r="B405" s="25"/>
      <c r="C405" s="25"/>
    </row>
    <row r="406" spans="2:3">
      <c r="B406" s="25"/>
      <c r="C406" s="25"/>
    </row>
    <row r="407" spans="2:3">
      <c r="B407" s="25"/>
      <c r="C407" s="25"/>
    </row>
    <row r="408" spans="2:3">
      <c r="B408" s="25"/>
      <c r="C408" s="25"/>
    </row>
    <row r="409" spans="2:3">
      <c r="B409" s="25"/>
      <c r="C409" s="25"/>
    </row>
    <row r="410" spans="2:3">
      <c r="B410" s="25"/>
      <c r="C410" s="25"/>
    </row>
    <row r="411" spans="2:3">
      <c r="B411" s="25"/>
      <c r="C411" s="25"/>
    </row>
    <row r="412" spans="2:3">
      <c r="B412" s="25"/>
      <c r="C412" s="25"/>
    </row>
    <row r="413" spans="2:3">
      <c r="B413" s="25"/>
      <c r="C413" s="25"/>
    </row>
    <row r="414" spans="2:3">
      <c r="B414" s="25"/>
      <c r="C414" s="25"/>
    </row>
    <row r="415" spans="2:3">
      <c r="B415" s="25"/>
      <c r="C415" s="25"/>
    </row>
    <row r="416" spans="2:3">
      <c r="B416" s="25"/>
      <c r="C416" s="25"/>
    </row>
    <row r="417" spans="2:3">
      <c r="B417" s="25"/>
      <c r="C417" s="25"/>
    </row>
    <row r="418" spans="2:3">
      <c r="B418" s="25"/>
      <c r="C418" s="25"/>
    </row>
    <row r="419" spans="2:3">
      <c r="B419" s="25"/>
      <c r="C419" s="25"/>
    </row>
    <row r="420" spans="2:3">
      <c r="B420" s="25"/>
      <c r="C420" s="25"/>
    </row>
    <row r="421" spans="2:3">
      <c r="B421" s="25"/>
      <c r="C421" s="25"/>
    </row>
    <row r="422" spans="2:3">
      <c r="B422" s="25"/>
      <c r="C422" s="25"/>
    </row>
    <row r="423" spans="2:3">
      <c r="B423" s="25"/>
      <c r="C423" s="25"/>
    </row>
    <row r="424" spans="2:3">
      <c r="B424" s="25"/>
      <c r="C424" s="25"/>
    </row>
    <row r="425" spans="2:3">
      <c r="B425" s="25"/>
      <c r="C425" s="25"/>
    </row>
    <row r="426" spans="2:3">
      <c r="B426" s="25"/>
      <c r="C426" s="25"/>
    </row>
    <row r="427" spans="2:3">
      <c r="B427" s="25"/>
      <c r="C427" s="25"/>
    </row>
    <row r="428" spans="2:3">
      <c r="B428" s="25"/>
      <c r="C428" s="25"/>
    </row>
    <row r="429" spans="2:3">
      <c r="B429" s="25"/>
      <c r="C429" s="25"/>
    </row>
    <row r="430" spans="2:3">
      <c r="B430" s="25"/>
      <c r="C430" s="25"/>
    </row>
    <row r="431" spans="2:3">
      <c r="B431" s="25"/>
      <c r="C431" s="25"/>
    </row>
    <row r="432" spans="2:3">
      <c r="B432" s="25"/>
      <c r="C432" s="25"/>
    </row>
    <row r="433" spans="2:3">
      <c r="B433" s="25"/>
      <c r="C433" s="25"/>
    </row>
    <row r="434" spans="2:3">
      <c r="B434" s="25"/>
      <c r="C434" s="25"/>
    </row>
    <row r="435" spans="2:3">
      <c r="B435" s="25"/>
      <c r="C435" s="25"/>
    </row>
    <row r="436" spans="2:3">
      <c r="B436" s="25"/>
      <c r="C436" s="25"/>
    </row>
    <row r="437" spans="2:3">
      <c r="B437" s="25"/>
      <c r="C437" s="25"/>
    </row>
    <row r="438" spans="2:3">
      <c r="B438" s="25"/>
      <c r="C438" s="25"/>
    </row>
    <row r="439" spans="2:3">
      <c r="B439" s="25"/>
      <c r="C439" s="25"/>
    </row>
    <row r="440" spans="2:3">
      <c r="B440" s="25"/>
      <c r="C440" s="25"/>
    </row>
    <row r="441" spans="2:3">
      <c r="B441" s="25"/>
      <c r="C441" s="25"/>
    </row>
    <row r="442" spans="2:3">
      <c r="B442" s="25"/>
      <c r="C442" s="25"/>
    </row>
    <row r="443" spans="2:3">
      <c r="B443" s="25"/>
      <c r="C443" s="25"/>
    </row>
    <row r="444" spans="2:3">
      <c r="B444" s="25"/>
      <c r="C444" s="25"/>
    </row>
    <row r="445" spans="2:3">
      <c r="B445" s="25"/>
      <c r="C445" s="25"/>
    </row>
    <row r="446" spans="2:3">
      <c r="B446" s="25"/>
      <c r="C446" s="25"/>
    </row>
    <row r="447" spans="2:3">
      <c r="B447" s="25"/>
      <c r="C447" s="25"/>
    </row>
    <row r="448" spans="2:3">
      <c r="B448" s="25"/>
      <c r="C448" s="25"/>
    </row>
    <row r="449" spans="2:3">
      <c r="B449" s="25"/>
      <c r="C449" s="25"/>
    </row>
    <row r="450" spans="2:3">
      <c r="B450" s="25"/>
      <c r="C450" s="25"/>
    </row>
    <row r="451" spans="2:3">
      <c r="B451" s="25"/>
      <c r="C451" s="25"/>
    </row>
    <row r="452" spans="2:3">
      <c r="B452" s="25"/>
      <c r="C452" s="25"/>
    </row>
    <row r="453" spans="2:3">
      <c r="B453" s="25"/>
      <c r="C453" s="25"/>
    </row>
    <row r="454" spans="2:3">
      <c r="B454" s="25"/>
      <c r="C454" s="25"/>
    </row>
    <row r="455" spans="2:3">
      <c r="B455" s="25"/>
      <c r="C455" s="25"/>
    </row>
    <row r="456" spans="2:3">
      <c r="B456" s="25"/>
      <c r="C456" s="25"/>
    </row>
    <row r="457" spans="2:3">
      <c r="B457" s="25"/>
      <c r="C457" s="25"/>
    </row>
    <row r="458" spans="2:3">
      <c r="B458" s="25"/>
      <c r="C458" s="25"/>
    </row>
    <row r="459" spans="2:3">
      <c r="B459" s="25"/>
      <c r="C459" s="25"/>
    </row>
    <row r="460" spans="2:3">
      <c r="B460" s="25"/>
      <c r="C460" s="25"/>
    </row>
    <row r="461" spans="2:3">
      <c r="B461" s="25"/>
      <c r="C461" s="25"/>
    </row>
    <row r="462" spans="2:3">
      <c r="B462" s="25"/>
      <c r="C462" s="25"/>
    </row>
    <row r="463" spans="2:3">
      <c r="B463" s="25"/>
      <c r="C463" s="25"/>
    </row>
    <row r="464" spans="2:3">
      <c r="B464" s="25"/>
      <c r="C464" s="25"/>
    </row>
    <row r="465" spans="2:3">
      <c r="B465" s="25"/>
      <c r="C465" s="25"/>
    </row>
    <row r="466" spans="2:3">
      <c r="B466" s="25"/>
      <c r="C466" s="25"/>
    </row>
    <row r="467" spans="2:3">
      <c r="B467" s="25"/>
      <c r="C467" s="25"/>
    </row>
    <row r="468" spans="2:3">
      <c r="B468" s="25"/>
      <c r="C468" s="25"/>
    </row>
    <row r="469" spans="2:3">
      <c r="B469" s="25"/>
      <c r="C469" s="25"/>
    </row>
    <row r="470" spans="2:3">
      <c r="B470" s="25"/>
      <c r="C470" s="25"/>
    </row>
    <row r="471" spans="2:3">
      <c r="B471" s="25"/>
      <c r="C471" s="25"/>
    </row>
    <row r="472" spans="2:3">
      <c r="B472" s="25"/>
      <c r="C472" s="25"/>
    </row>
    <row r="473" spans="2:3">
      <c r="B473" s="25"/>
      <c r="C473" s="25"/>
    </row>
    <row r="474" spans="2:3">
      <c r="B474" s="25"/>
      <c r="C474" s="25"/>
    </row>
    <row r="475" spans="2:3">
      <c r="B475" s="25"/>
      <c r="C475" s="25"/>
    </row>
    <row r="476" spans="2:3">
      <c r="B476" s="25"/>
      <c r="C476" s="25"/>
    </row>
    <row r="477" spans="2:3">
      <c r="B477" s="25"/>
      <c r="C477" s="25"/>
    </row>
    <row r="478" spans="2:3">
      <c r="B478" s="25"/>
      <c r="C478" s="25"/>
    </row>
    <row r="479" spans="2:3">
      <c r="B479" s="25"/>
      <c r="C479" s="25"/>
    </row>
    <row r="480" spans="2:3">
      <c r="B480" s="25"/>
      <c r="C480" s="25"/>
    </row>
    <row r="481" spans="2:3">
      <c r="B481" s="25"/>
      <c r="C481" s="25"/>
    </row>
    <row r="482" spans="2:3">
      <c r="B482" s="25"/>
      <c r="C482" s="25"/>
    </row>
    <row r="483" spans="2:3">
      <c r="B483" s="25"/>
      <c r="C483" s="25"/>
    </row>
    <row r="484" spans="2:3">
      <c r="B484" s="25"/>
      <c r="C484" s="25"/>
    </row>
    <row r="485" spans="2:3">
      <c r="B485" s="25"/>
      <c r="C485" s="25"/>
    </row>
    <row r="486" spans="2:3">
      <c r="B486" s="25"/>
      <c r="C486" s="25"/>
    </row>
    <row r="487" spans="2:3">
      <c r="B487" s="25"/>
      <c r="C487" s="25"/>
    </row>
    <row r="488" spans="2:3">
      <c r="B488" s="25"/>
      <c r="C488" s="25"/>
    </row>
    <row r="489" spans="2:3">
      <c r="B489" s="25"/>
      <c r="C489" s="25"/>
    </row>
    <row r="490" spans="2:3">
      <c r="B490" s="25"/>
      <c r="C490" s="25"/>
    </row>
    <row r="491" spans="2:3">
      <c r="B491" s="25"/>
      <c r="C491" s="25"/>
    </row>
    <row r="492" spans="2:3">
      <c r="B492" s="25"/>
      <c r="C492" s="25"/>
    </row>
    <row r="493" spans="2:3">
      <c r="B493" s="25"/>
      <c r="C493" s="25"/>
    </row>
    <row r="494" spans="2:3">
      <c r="B494" s="25"/>
      <c r="C494" s="25"/>
    </row>
    <row r="495" spans="2:3">
      <c r="B495" s="25"/>
      <c r="C495" s="25"/>
    </row>
    <row r="496" spans="2:3">
      <c r="B496" s="25"/>
      <c r="C496" s="25"/>
    </row>
    <row r="497" spans="2:3">
      <c r="B497" s="25"/>
      <c r="C497" s="25"/>
    </row>
    <row r="498" spans="2:3">
      <c r="B498" s="25"/>
      <c r="C498" s="25"/>
    </row>
    <row r="499" spans="2:3">
      <c r="B499" s="25"/>
      <c r="C499" s="25"/>
    </row>
    <row r="500" spans="2:3">
      <c r="B500" s="25"/>
      <c r="C500" s="25"/>
    </row>
    <row r="501" spans="2:3">
      <c r="B501" s="25"/>
      <c r="C501" s="25"/>
    </row>
    <row r="502" spans="2:3">
      <c r="B502" s="25"/>
      <c r="C502" s="25"/>
    </row>
    <row r="503" spans="2:3">
      <c r="B503" s="25"/>
      <c r="C503" s="25"/>
    </row>
    <row r="504" spans="2:3">
      <c r="B504" s="25"/>
      <c r="C504" s="25"/>
    </row>
    <row r="505" spans="2:3">
      <c r="B505" s="25"/>
      <c r="C505" s="25"/>
    </row>
    <row r="506" spans="2:3">
      <c r="B506" s="25"/>
      <c r="C506" s="25"/>
    </row>
    <row r="507" spans="2:3">
      <c r="B507" s="25"/>
      <c r="C507" s="25"/>
    </row>
    <row r="508" spans="2:3">
      <c r="B508" s="25"/>
      <c r="C508" s="25"/>
    </row>
    <row r="509" spans="2:3">
      <c r="B509" s="25"/>
      <c r="C509" s="25"/>
    </row>
    <row r="510" spans="2:3">
      <c r="B510" s="25"/>
      <c r="C510" s="25"/>
    </row>
    <row r="511" spans="2:3">
      <c r="B511" s="25"/>
      <c r="C511" s="25"/>
    </row>
    <row r="512" spans="2:3">
      <c r="B512" s="25"/>
      <c r="C512" s="25"/>
    </row>
    <row r="513" spans="2:3">
      <c r="B513" s="25"/>
      <c r="C513" s="25"/>
    </row>
    <row r="514" spans="2:3">
      <c r="B514" s="25"/>
      <c r="C514" s="25"/>
    </row>
    <row r="515" spans="2:3">
      <c r="B515" s="25"/>
      <c r="C515" s="25"/>
    </row>
    <row r="516" spans="2:3">
      <c r="B516" s="25"/>
      <c r="C516" s="25"/>
    </row>
    <row r="517" spans="2:3">
      <c r="B517" s="25"/>
      <c r="C517" s="25"/>
    </row>
    <row r="518" spans="2:3">
      <c r="B518" s="25"/>
      <c r="C518" s="25"/>
    </row>
    <row r="519" spans="2:3">
      <c r="B519" s="25"/>
      <c r="C519" s="25"/>
    </row>
    <row r="520" spans="2:3">
      <c r="B520" s="25"/>
      <c r="C520" s="25"/>
    </row>
    <row r="521" spans="2:3">
      <c r="B521" s="25"/>
      <c r="C521" s="25"/>
    </row>
    <row r="522" spans="2:3">
      <c r="B522" s="25"/>
      <c r="C522" s="25"/>
    </row>
    <row r="523" spans="2:3">
      <c r="B523" s="25"/>
      <c r="C523" s="25"/>
    </row>
    <row r="524" spans="2:3">
      <c r="B524" s="25"/>
      <c r="C524" s="25"/>
    </row>
    <row r="525" spans="2:3">
      <c r="B525" s="25"/>
      <c r="C525" s="25"/>
    </row>
    <row r="526" spans="2:3">
      <c r="B526" s="25"/>
      <c r="C526" s="25"/>
    </row>
    <row r="527" spans="2:3">
      <c r="B527" s="25"/>
      <c r="C527" s="25"/>
    </row>
    <row r="528" spans="2:3">
      <c r="B528" s="25"/>
      <c r="C528" s="25"/>
    </row>
    <row r="529" spans="2:3">
      <c r="B529" s="25"/>
      <c r="C529" s="25"/>
    </row>
    <row r="530" spans="2:3">
      <c r="B530" s="25"/>
      <c r="C530" s="25"/>
    </row>
    <row r="531" spans="2:3">
      <c r="B531" s="25"/>
      <c r="C531" s="25"/>
    </row>
    <row r="532" spans="2:3">
      <c r="B532" s="25"/>
      <c r="C532" s="25"/>
    </row>
    <row r="533" spans="2:3">
      <c r="B533" s="25"/>
      <c r="C533" s="25"/>
    </row>
    <row r="534" spans="2:3">
      <c r="B534" s="25"/>
      <c r="C534" s="25"/>
    </row>
    <row r="535" spans="2:3">
      <c r="B535" s="25"/>
      <c r="C535" s="25"/>
    </row>
    <row r="536" spans="2:3">
      <c r="B536" s="25"/>
      <c r="C536" s="25"/>
    </row>
    <row r="537" spans="2:3">
      <c r="B537" s="25"/>
      <c r="C537" s="25"/>
    </row>
    <row r="538" spans="2:3">
      <c r="B538" s="25"/>
      <c r="C538" s="25"/>
    </row>
    <row r="539" spans="2:3">
      <c r="B539" s="25"/>
      <c r="C539" s="25"/>
    </row>
    <row r="540" spans="2:3">
      <c r="B540" s="25"/>
      <c r="C540" s="25"/>
    </row>
    <row r="541" spans="2:3">
      <c r="B541" s="25"/>
      <c r="C541" s="25"/>
    </row>
    <row r="542" spans="2:3">
      <c r="B542" s="25"/>
      <c r="C542" s="25"/>
    </row>
    <row r="543" spans="2:3">
      <c r="B543" s="25"/>
      <c r="C543" s="25"/>
    </row>
    <row r="544" spans="2:3">
      <c r="B544" s="25"/>
      <c r="C544" s="25"/>
    </row>
    <row r="545" spans="2:3">
      <c r="B545" s="25"/>
      <c r="C545" s="25"/>
    </row>
    <row r="546" spans="2:3">
      <c r="B546" s="25"/>
      <c r="C546" s="25"/>
    </row>
    <row r="547" spans="2:3">
      <c r="B547" s="25"/>
      <c r="C547" s="25"/>
    </row>
    <row r="548" spans="2:3">
      <c r="B548" s="25"/>
      <c r="C548" s="25"/>
    </row>
    <row r="549" spans="2:3">
      <c r="B549" s="25"/>
      <c r="C549" s="25"/>
    </row>
    <row r="550" spans="2:3">
      <c r="B550" s="25"/>
      <c r="C550" s="25"/>
    </row>
    <row r="551" spans="2:3">
      <c r="B551" s="25"/>
      <c r="C551" s="25"/>
    </row>
    <row r="552" spans="2:3">
      <c r="B552" s="25"/>
      <c r="C552" s="25"/>
    </row>
    <row r="553" spans="2:3">
      <c r="B553" s="25"/>
      <c r="C553" s="25"/>
    </row>
    <row r="554" spans="2:3">
      <c r="B554" s="25"/>
      <c r="C554" s="25"/>
    </row>
    <row r="555" spans="2:3">
      <c r="B555" s="25"/>
      <c r="C555" s="25"/>
    </row>
    <row r="556" spans="2:3">
      <c r="B556" s="25"/>
      <c r="C556" s="25"/>
    </row>
    <row r="557" spans="2:3">
      <c r="B557" s="25"/>
      <c r="C557" s="25"/>
    </row>
    <row r="558" spans="2:3">
      <c r="B558" s="25"/>
      <c r="C558" s="25"/>
    </row>
    <row r="559" spans="2:3">
      <c r="B559" s="25"/>
      <c r="C559" s="25"/>
    </row>
    <row r="560" spans="2:3">
      <c r="B560" s="25"/>
      <c r="C560" s="25"/>
    </row>
    <row r="561" spans="2:3">
      <c r="B561" s="25"/>
      <c r="C561" s="25"/>
    </row>
    <row r="562" spans="2:3">
      <c r="B562" s="25"/>
      <c r="C562" s="25"/>
    </row>
    <row r="563" spans="2:3">
      <c r="B563" s="25"/>
      <c r="C563" s="25"/>
    </row>
    <row r="564" spans="2:3">
      <c r="B564" s="25"/>
      <c r="C564" s="25"/>
    </row>
    <row r="565" spans="2:3">
      <c r="B565" s="25"/>
      <c r="C565" s="25"/>
    </row>
    <row r="566" spans="2:3">
      <c r="B566" s="25"/>
      <c r="C566" s="25"/>
    </row>
    <row r="567" spans="2:3">
      <c r="B567" s="25"/>
      <c r="C567" s="25"/>
    </row>
    <row r="568" spans="2:3">
      <c r="B568" s="25"/>
      <c r="C568" s="25"/>
    </row>
    <row r="569" spans="2:3">
      <c r="B569" s="25"/>
      <c r="C569" s="25"/>
    </row>
    <row r="570" spans="2:3">
      <c r="B570" s="25"/>
      <c r="C570" s="25"/>
    </row>
    <row r="571" spans="2:3">
      <c r="B571" s="25"/>
      <c r="C571" s="25"/>
    </row>
    <row r="572" spans="2:3">
      <c r="B572" s="25"/>
      <c r="C572" s="25"/>
    </row>
    <row r="573" spans="2:3">
      <c r="B573" s="25"/>
      <c r="C573" s="25"/>
    </row>
    <row r="574" spans="2:3">
      <c r="B574" s="25"/>
      <c r="C574" s="25"/>
    </row>
    <row r="575" spans="2:3">
      <c r="B575" s="25"/>
      <c r="C575" s="25"/>
    </row>
    <row r="576" spans="2:3">
      <c r="B576" s="25"/>
      <c r="C576" s="25"/>
    </row>
    <row r="577" spans="2:3">
      <c r="B577" s="25"/>
      <c r="C577" s="25"/>
    </row>
    <row r="578" spans="2:3">
      <c r="B578" s="25"/>
      <c r="C578" s="25"/>
    </row>
    <row r="579" spans="2:3">
      <c r="B579" s="25"/>
      <c r="C579" s="25"/>
    </row>
    <row r="580" spans="2:3">
      <c r="B580" s="25"/>
      <c r="C580" s="25"/>
    </row>
    <row r="581" spans="2:3">
      <c r="B581" s="25"/>
      <c r="C581" s="25"/>
    </row>
    <row r="582" spans="2:3">
      <c r="B582" s="25"/>
      <c r="C582" s="25"/>
    </row>
    <row r="583" spans="2:3">
      <c r="B583" s="25"/>
      <c r="C583" s="25"/>
    </row>
    <row r="584" spans="2:3">
      <c r="B584" s="25"/>
      <c r="C584" s="25"/>
    </row>
    <row r="585" spans="2:3">
      <c r="B585" s="25"/>
      <c r="C585" s="25"/>
    </row>
    <row r="586" spans="2:3">
      <c r="B586" s="25"/>
      <c r="C586" s="25"/>
    </row>
    <row r="587" spans="2:3">
      <c r="B587" s="25"/>
      <c r="C587" s="25"/>
    </row>
    <row r="588" spans="2:3">
      <c r="B588" s="25"/>
      <c r="C588" s="25"/>
    </row>
    <row r="589" spans="2:3">
      <c r="B589" s="25"/>
      <c r="C589" s="25"/>
    </row>
    <row r="590" spans="2:3">
      <c r="B590" s="25"/>
      <c r="C590" s="25"/>
    </row>
    <row r="591" spans="2:3">
      <c r="B591" s="25"/>
      <c r="C591" s="25"/>
    </row>
    <row r="592" spans="2:3">
      <c r="B592" s="25"/>
      <c r="C592" s="25"/>
    </row>
    <row r="593" spans="2:3">
      <c r="B593" s="25"/>
      <c r="C593" s="25"/>
    </row>
    <row r="594" spans="2:3">
      <c r="B594" s="25"/>
      <c r="C594" s="25"/>
    </row>
    <row r="595" spans="2:3">
      <c r="B595" s="25"/>
      <c r="C595" s="25"/>
    </row>
    <row r="596" spans="2:3">
      <c r="B596" s="25"/>
      <c r="C596" s="25"/>
    </row>
    <row r="597" spans="2:3">
      <c r="B597" s="25"/>
      <c r="C597" s="25"/>
    </row>
    <row r="598" spans="2:3">
      <c r="B598" s="25"/>
      <c r="C598" s="25"/>
    </row>
    <row r="599" spans="2:3">
      <c r="B599" s="25"/>
      <c r="C599" s="25"/>
    </row>
    <row r="600" spans="2:3">
      <c r="B600" s="25"/>
      <c r="C600" s="25"/>
    </row>
    <row r="601" spans="2:3">
      <c r="B601" s="25"/>
      <c r="C601" s="25"/>
    </row>
    <row r="602" spans="2:3">
      <c r="B602" s="25"/>
      <c r="C602" s="25"/>
    </row>
    <row r="603" spans="2:3">
      <c r="B603" s="25"/>
      <c r="C603" s="25"/>
    </row>
    <row r="604" spans="2:3">
      <c r="B604" s="25"/>
      <c r="C604" s="25"/>
    </row>
    <row r="605" spans="2:3">
      <c r="B605" s="25"/>
      <c r="C605" s="25"/>
    </row>
    <row r="606" spans="2:3">
      <c r="B606" s="25"/>
      <c r="C606" s="25"/>
    </row>
    <row r="607" spans="2:3">
      <c r="B607" s="25"/>
      <c r="C607" s="25"/>
    </row>
    <row r="608" spans="2:3">
      <c r="B608" s="25"/>
      <c r="C608" s="25"/>
    </row>
    <row r="609" spans="2:3">
      <c r="B609" s="25"/>
      <c r="C609" s="25"/>
    </row>
    <row r="610" spans="2:3">
      <c r="B610" s="25"/>
      <c r="C610" s="25"/>
    </row>
    <row r="611" spans="2:3">
      <c r="B611" s="25"/>
      <c r="C611" s="25"/>
    </row>
    <row r="612" spans="2:3">
      <c r="B612" s="25"/>
      <c r="C612" s="25"/>
    </row>
    <row r="613" spans="2:3">
      <c r="B613" s="25"/>
      <c r="C613" s="25"/>
    </row>
    <row r="614" spans="2:3">
      <c r="B614" s="25"/>
      <c r="C614" s="25"/>
    </row>
    <row r="615" spans="2:3">
      <c r="B615" s="25"/>
      <c r="C615" s="25"/>
    </row>
    <row r="616" spans="2:3">
      <c r="B616" s="25"/>
      <c r="C616" s="25"/>
    </row>
    <row r="617" spans="2:3">
      <c r="B617" s="25"/>
      <c r="C617" s="25"/>
    </row>
    <row r="618" spans="2:3">
      <c r="B618" s="25"/>
      <c r="C618" s="25"/>
    </row>
    <row r="619" spans="2:3">
      <c r="B619" s="25"/>
      <c r="C619" s="25"/>
    </row>
    <row r="620" spans="2:3">
      <c r="B620" s="25"/>
      <c r="C620" s="25"/>
    </row>
    <row r="621" spans="2:3">
      <c r="B621" s="25"/>
      <c r="C621" s="25"/>
    </row>
    <row r="622" spans="2:3">
      <c r="B622" s="25"/>
      <c r="C622" s="25"/>
    </row>
    <row r="623" spans="2:3">
      <c r="B623" s="25"/>
      <c r="C623" s="25"/>
    </row>
    <row r="624" spans="2:3">
      <c r="B624" s="25"/>
      <c r="C624" s="25"/>
    </row>
    <row r="625" spans="2:3">
      <c r="B625" s="25"/>
      <c r="C625" s="25"/>
    </row>
    <row r="626" spans="2:3">
      <c r="B626" s="25"/>
      <c r="C626" s="25"/>
    </row>
    <row r="627" spans="2:3">
      <c r="B627" s="25"/>
      <c r="C627" s="25"/>
    </row>
    <row r="628" spans="2:3">
      <c r="B628" s="25"/>
      <c r="C628" s="25"/>
    </row>
    <row r="629" spans="2:3">
      <c r="B629" s="25"/>
      <c r="C629" s="25"/>
    </row>
    <row r="630" spans="2:3">
      <c r="B630" s="25"/>
      <c r="C630" s="25"/>
    </row>
    <row r="631" spans="2:3">
      <c r="B631" s="25"/>
      <c r="C631" s="25"/>
    </row>
    <row r="632" spans="2:3">
      <c r="B632" s="25"/>
      <c r="C632" s="25"/>
    </row>
    <row r="633" spans="2:3">
      <c r="B633" s="25"/>
      <c r="C633" s="25"/>
    </row>
    <row r="634" spans="2:3">
      <c r="B634" s="25"/>
      <c r="C634" s="25"/>
    </row>
    <row r="635" spans="2:3">
      <c r="B635" s="25"/>
      <c r="C635" s="25"/>
    </row>
    <row r="636" spans="2:3">
      <c r="B636" s="25"/>
      <c r="C636" s="25"/>
    </row>
    <row r="637" spans="2:3">
      <c r="B637" s="25"/>
      <c r="C637" s="25"/>
    </row>
    <row r="638" spans="2:3">
      <c r="B638" s="25"/>
      <c r="C638" s="25"/>
    </row>
    <row r="639" spans="2:3">
      <c r="B639" s="25"/>
      <c r="C639" s="25"/>
    </row>
    <row r="640" spans="2:3">
      <c r="B640" s="25"/>
      <c r="C640" s="25"/>
    </row>
    <row r="641" spans="2:3">
      <c r="B641" s="25"/>
      <c r="C641" s="25"/>
    </row>
    <row r="642" spans="2:3">
      <c r="B642" s="25"/>
      <c r="C642" s="25"/>
    </row>
    <row r="643" spans="2:3">
      <c r="B643" s="25"/>
      <c r="C643" s="25"/>
    </row>
    <row r="644" spans="2:3">
      <c r="B644" s="25"/>
      <c r="C644" s="25"/>
    </row>
    <row r="645" spans="2:3">
      <c r="B645" s="25"/>
      <c r="C645" s="25"/>
    </row>
    <row r="646" spans="2:3">
      <c r="B646" s="25"/>
      <c r="C646" s="25"/>
    </row>
    <row r="647" spans="2:3">
      <c r="B647" s="25"/>
      <c r="C647" s="25"/>
    </row>
    <row r="648" spans="2:3">
      <c r="B648" s="25"/>
      <c r="C648" s="25"/>
    </row>
    <row r="649" spans="2:3">
      <c r="B649" s="25"/>
      <c r="C649" s="25"/>
    </row>
    <row r="650" spans="2:3">
      <c r="B650" s="25"/>
      <c r="C650" s="25"/>
    </row>
    <row r="651" spans="2:3">
      <c r="B651" s="25"/>
      <c r="C651" s="25"/>
    </row>
    <row r="652" spans="2:3">
      <c r="B652" s="25"/>
      <c r="C652" s="25"/>
    </row>
    <row r="653" spans="2:3">
      <c r="B653" s="25"/>
      <c r="C653" s="25"/>
    </row>
    <row r="654" spans="2:3">
      <c r="B654" s="25"/>
      <c r="C654" s="25"/>
    </row>
    <row r="655" spans="2:3">
      <c r="B655" s="25"/>
      <c r="C655" s="25"/>
    </row>
    <row r="656" spans="2:3">
      <c r="B656" s="25"/>
      <c r="C656" s="25"/>
    </row>
    <row r="657" spans="2:3">
      <c r="B657" s="25"/>
      <c r="C657" s="25"/>
    </row>
    <row r="658" spans="2:3">
      <c r="B658" s="25"/>
      <c r="C658" s="25"/>
    </row>
    <row r="659" spans="2:3">
      <c r="B659" s="25"/>
      <c r="C659" s="25"/>
    </row>
    <row r="660" spans="2:3">
      <c r="B660" s="25"/>
      <c r="C660" s="25"/>
    </row>
    <row r="661" spans="2:3">
      <c r="B661" s="25"/>
      <c r="C661" s="25"/>
    </row>
    <row r="662" spans="2:3">
      <c r="B662" s="25"/>
      <c r="C662" s="25"/>
    </row>
    <row r="663" spans="2:3">
      <c r="B663" s="25"/>
      <c r="C663" s="25"/>
    </row>
    <row r="664" spans="2:3">
      <c r="B664" s="25"/>
      <c r="C664" s="25"/>
    </row>
    <row r="665" spans="2:3">
      <c r="B665" s="25"/>
      <c r="C665" s="25"/>
    </row>
    <row r="666" spans="2:3">
      <c r="B666" s="25"/>
      <c r="C666" s="25"/>
    </row>
    <row r="667" spans="2:3">
      <c r="B667" s="25"/>
      <c r="C667" s="25"/>
    </row>
    <row r="668" spans="2:3">
      <c r="B668" s="25"/>
      <c r="C668" s="25"/>
    </row>
    <row r="669" spans="2:3">
      <c r="B669" s="25"/>
      <c r="C669" s="25"/>
    </row>
    <row r="670" spans="2:3">
      <c r="B670" s="25"/>
      <c r="C670" s="25"/>
    </row>
    <row r="671" spans="2:3">
      <c r="B671" s="25"/>
      <c r="C671" s="25"/>
    </row>
    <row r="672" spans="2:3">
      <c r="B672" s="25"/>
      <c r="C672" s="25"/>
    </row>
    <row r="673" spans="2:3">
      <c r="B673" s="25"/>
      <c r="C673" s="25"/>
    </row>
    <row r="674" spans="2:3">
      <c r="B674" s="25"/>
      <c r="C674" s="25"/>
    </row>
    <row r="675" spans="2:3">
      <c r="B675" s="25"/>
      <c r="C675" s="25"/>
    </row>
    <row r="676" spans="2:3">
      <c r="B676" s="25"/>
      <c r="C676" s="25"/>
    </row>
    <row r="677" spans="2:3">
      <c r="B677" s="25"/>
      <c r="C677" s="25"/>
    </row>
    <row r="678" spans="2:3">
      <c r="B678" s="25"/>
      <c r="C678" s="25"/>
    </row>
    <row r="679" spans="2:3">
      <c r="B679" s="25"/>
      <c r="C679" s="25"/>
    </row>
    <row r="680" spans="2:3">
      <c r="B680" s="25"/>
      <c r="C680" s="25"/>
    </row>
    <row r="681" spans="2:3">
      <c r="B681" s="25"/>
      <c r="C681" s="25"/>
    </row>
    <row r="682" spans="2:3">
      <c r="B682" s="25"/>
      <c r="C682" s="25"/>
    </row>
    <row r="683" spans="2:3">
      <c r="B683" s="25"/>
      <c r="C683" s="25"/>
    </row>
    <row r="684" spans="2:3">
      <c r="B684" s="25"/>
      <c r="C684" s="25"/>
    </row>
    <row r="685" spans="2:3">
      <c r="B685" s="25"/>
      <c r="C685" s="25"/>
    </row>
    <row r="686" spans="2:3">
      <c r="B686" s="25"/>
      <c r="C686" s="25"/>
    </row>
    <row r="687" spans="2:3">
      <c r="B687" s="25"/>
      <c r="C687" s="25"/>
    </row>
    <row r="688" spans="2:3">
      <c r="B688" s="25"/>
      <c r="C688" s="25"/>
    </row>
    <row r="689" spans="2:3">
      <c r="B689" s="25"/>
      <c r="C689" s="25"/>
    </row>
    <row r="690" spans="2:3">
      <c r="B690" s="25"/>
      <c r="C690" s="25"/>
    </row>
    <row r="691" spans="2:3">
      <c r="B691" s="25"/>
      <c r="C691" s="25"/>
    </row>
    <row r="692" spans="2:3">
      <c r="B692" s="25"/>
      <c r="C692" s="25"/>
    </row>
    <row r="693" spans="2:3">
      <c r="B693" s="25"/>
      <c r="C693" s="25"/>
    </row>
    <row r="694" spans="2:3">
      <c r="B694" s="25"/>
      <c r="C694" s="25"/>
    </row>
    <row r="695" spans="2:3">
      <c r="B695" s="25"/>
      <c r="C695" s="25"/>
    </row>
    <row r="696" spans="2:3">
      <c r="B696" s="25"/>
      <c r="C696" s="25"/>
    </row>
    <row r="697" spans="2:3">
      <c r="B697" s="25"/>
      <c r="C697" s="25"/>
    </row>
    <row r="698" spans="2:3">
      <c r="B698" s="25"/>
      <c r="C698" s="25"/>
    </row>
    <row r="699" spans="2:3">
      <c r="B699" s="25"/>
      <c r="C699" s="25"/>
    </row>
    <row r="700" spans="2:3">
      <c r="B700" s="25"/>
      <c r="C700" s="25"/>
    </row>
    <row r="701" spans="2:3">
      <c r="B701" s="25"/>
      <c r="C701" s="25"/>
    </row>
    <row r="702" spans="2:3">
      <c r="B702" s="25"/>
      <c r="C702" s="25"/>
    </row>
    <row r="703" spans="2:3">
      <c r="B703" s="25"/>
      <c r="C703" s="25"/>
    </row>
    <row r="704" spans="2:3">
      <c r="B704" s="25"/>
      <c r="C704" s="25"/>
    </row>
    <row r="705" spans="2:3">
      <c r="B705" s="25"/>
      <c r="C705" s="25"/>
    </row>
    <row r="706" spans="2:3">
      <c r="B706" s="25"/>
      <c r="C706" s="25"/>
    </row>
    <row r="707" spans="2:3">
      <c r="B707" s="25"/>
      <c r="C707" s="25"/>
    </row>
    <row r="708" spans="2:3">
      <c r="B708" s="25"/>
      <c r="C708" s="25"/>
    </row>
    <row r="709" spans="2:3">
      <c r="B709" s="25"/>
      <c r="C709" s="25"/>
    </row>
    <row r="710" spans="2:3">
      <c r="B710" s="25"/>
      <c r="C710" s="25"/>
    </row>
    <row r="711" spans="2:3">
      <c r="B711" s="25"/>
      <c r="C711" s="25"/>
    </row>
    <row r="712" spans="2:3">
      <c r="B712" s="25"/>
      <c r="C712" s="25"/>
    </row>
    <row r="713" spans="2:3">
      <c r="B713" s="25"/>
      <c r="C713" s="25"/>
    </row>
    <row r="714" spans="2:3">
      <c r="B714" s="25"/>
      <c r="C714" s="25"/>
    </row>
    <row r="715" spans="2:3">
      <c r="B715" s="25"/>
      <c r="C715" s="25"/>
    </row>
    <row r="716" spans="2:3">
      <c r="B716" s="25"/>
      <c r="C716" s="25"/>
    </row>
    <row r="717" spans="2:3">
      <c r="B717" s="25"/>
      <c r="C717" s="25"/>
    </row>
    <row r="718" spans="2:3">
      <c r="B718" s="25"/>
      <c r="C718" s="25"/>
    </row>
    <row r="719" spans="2:3">
      <c r="B719" s="25"/>
      <c r="C719" s="25"/>
    </row>
    <row r="720" spans="2:3">
      <c r="B720" s="25"/>
      <c r="C720" s="25"/>
    </row>
    <row r="721" spans="2:3">
      <c r="B721" s="25"/>
      <c r="C721" s="25"/>
    </row>
    <row r="722" spans="2:3">
      <c r="B722" s="25"/>
      <c r="C722" s="25"/>
    </row>
    <row r="723" spans="2:3">
      <c r="B723" s="25"/>
      <c r="C723" s="25"/>
    </row>
    <row r="724" spans="2:3">
      <c r="B724" s="25"/>
      <c r="C724" s="25"/>
    </row>
    <row r="725" spans="2:3">
      <c r="B725" s="25"/>
      <c r="C725" s="25"/>
    </row>
    <row r="726" spans="2:3">
      <c r="B726" s="25"/>
      <c r="C726" s="25"/>
    </row>
    <row r="727" spans="2:3">
      <c r="B727" s="25"/>
      <c r="C727" s="25"/>
    </row>
    <row r="728" spans="2:3">
      <c r="B728" s="25"/>
      <c r="C728" s="25"/>
    </row>
    <row r="729" spans="2:3">
      <c r="B729" s="25"/>
      <c r="C729" s="25"/>
    </row>
    <row r="730" spans="2:3">
      <c r="B730" s="25"/>
      <c r="C730" s="25"/>
    </row>
    <row r="731" spans="2:3">
      <c r="B731" s="25"/>
      <c r="C731" s="25"/>
    </row>
    <row r="732" spans="2:3">
      <c r="B732" s="25"/>
      <c r="C732" s="25"/>
    </row>
    <row r="733" spans="2:3">
      <c r="B733" s="25"/>
      <c r="C733" s="25"/>
    </row>
    <row r="734" spans="2:3">
      <c r="B734" s="25"/>
      <c r="C734" s="25"/>
    </row>
    <row r="735" spans="2:3">
      <c r="B735" s="25"/>
      <c r="C735" s="25"/>
    </row>
    <row r="736" spans="2:3">
      <c r="B736" s="25"/>
      <c r="C736" s="25"/>
    </row>
    <row r="737" spans="2:3">
      <c r="B737" s="25"/>
      <c r="C737" s="25"/>
    </row>
    <row r="738" spans="2:3">
      <c r="B738" s="25"/>
      <c r="C738" s="25"/>
    </row>
    <row r="739" spans="2:3">
      <c r="B739" s="25"/>
      <c r="C739" s="25"/>
    </row>
    <row r="740" spans="2:3">
      <c r="B740" s="25"/>
      <c r="C740" s="25"/>
    </row>
  </sheetData>
  <mergeCells count="3">
    <mergeCell ref="D1:J2"/>
    <mergeCell ref="B30:O30"/>
    <mergeCell ref="B31:O3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2ACFA87F550418D225E071F542ADA" ma:contentTypeVersion="22" ma:contentTypeDescription="Create a new document." ma:contentTypeScope="" ma:versionID="a8021b555c96ef9fc7e617ae6c24d1e2">
  <xsd:schema xmlns:xsd="http://www.w3.org/2001/XMLSchema" xmlns:xs="http://www.w3.org/2001/XMLSchema" xmlns:p="http://schemas.microsoft.com/office/2006/metadata/properties" xmlns:ns2="8bde3967-4b29-49c8-add0-1b77de203898" xmlns:ns3="0f1cb922-524b-4a63-a729-f715e5c73bc5" xmlns:ns4="985ec44e-1bab-4c0b-9df0-6ba128686fc9" targetNamespace="http://schemas.microsoft.com/office/2006/metadata/properties" ma:root="true" ma:fieldsID="9182305e36e75f5610234603e3b6195a" ns2:_="" ns3:_="" ns4:_="">
    <xsd:import namespace="8bde3967-4b29-49c8-add0-1b77de203898"/>
    <xsd:import namespace="0f1cb922-524b-4a63-a729-f715e5c73bc5"/>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1cb922-524b-4a63-a729-f715e5c73b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068b4f6-077d-4e9b-8d51-ea092799dd60}" ma:internalName="TaxCatchAll" ma:showField="CatchAllData" ma:web="8bde3967-4b29-49c8-add0-1b77de2038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1cb922-524b-4a63-a729-f715e5c73bc5">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CBFD66BC-91CE-4537-AAB6-5EDD1FF87005}"/>
</file>

<file path=customXml/itemProps2.xml><?xml version="1.0" encoding="utf-8"?>
<ds:datastoreItem xmlns:ds="http://schemas.openxmlformats.org/officeDocument/2006/customXml" ds:itemID="{77616BF9-3B8F-4437-98C3-93A1618B8610}"/>
</file>

<file path=customXml/itemProps3.xml><?xml version="1.0" encoding="utf-8"?>
<ds:datastoreItem xmlns:ds="http://schemas.openxmlformats.org/officeDocument/2006/customXml" ds:itemID="{9E9AA124-3BD8-4A2E-A6E2-0589FA993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Milkova Ivanova</dc:creator>
  <cp:lastModifiedBy>Natalia Milkova Ivanova</cp:lastModifiedBy>
  <dcterms:created xsi:type="dcterms:W3CDTF">2022-06-16T10:06:35Z</dcterms:created>
  <dcterms:modified xsi:type="dcterms:W3CDTF">2022-06-16T10:10:44Z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0x010100ACC2ACFA87F550418D225E071F542ADA</vt:lpwstr>
  </property>
</Properties>
</file>